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Beata\raporty_zdrowe_dane\padaczka\aktualizacja do 2024\"/>
    </mc:Choice>
  </mc:AlternateContent>
  <xr:revisionPtr revIDLastSave="0" documentId="13_ncr:1_{4C752663-5204-4E98-8C8C-30E4DA4D6D5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pis treści" sheetId="1" r:id="rId1"/>
    <sheet name="Wykres 1.1" sheetId="2" r:id="rId2"/>
    <sheet name="Wykres 1.2a" sheetId="3" r:id="rId3"/>
    <sheet name="Wykres 1.2b" sheetId="4" r:id="rId4"/>
    <sheet name="Wykres 2.1" sheetId="5" r:id="rId5"/>
    <sheet name="Wykres 2.2" sheetId="6" r:id="rId6"/>
    <sheet name="Wykres 2.3" sheetId="7" r:id="rId7"/>
    <sheet name="Wykres 2.4" sheetId="8" r:id="rId8"/>
    <sheet name="Tabela 2.1" sheetId="9" r:id="rId9"/>
    <sheet name="Tabela 2.1a" sheetId="10" r:id="rId10"/>
    <sheet name="Tabela 2.1b" sheetId="11" r:id="rId11"/>
    <sheet name="Tabela 2.2" sheetId="12" r:id="rId12"/>
    <sheet name="Tabela 2.3" sheetId="13" r:id="rId13"/>
    <sheet name="Wykres 3.1" sheetId="14" r:id="rId14"/>
    <sheet name="Wykres 3.2" sheetId="15" r:id="rId15"/>
    <sheet name="Wykres 3.3" sheetId="16" r:id="rId16"/>
    <sheet name="Tabela 3.1" sheetId="17" r:id="rId17"/>
    <sheet name="Wykres 3.4" sheetId="18" r:id="rId18"/>
    <sheet name="Tabela 3.2" sheetId="19" r:id="rId19"/>
    <sheet name="Tabela 3.3" sheetId="20" r:id="rId20"/>
    <sheet name="Tabela 3.4" sheetId="21" r:id="rId21"/>
  </sheets>
  <definedNames>
    <definedName name="_xlnm._FilterDatabase" localSheetId="11" hidden="1">'Tabela 2.2'!$A$3:$E$73</definedName>
    <definedName name="_xlnm._FilterDatabase" localSheetId="12" hidden="1">'Tabela 2.3'!$A$3:$E$73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1" l="1"/>
  <c r="A75" i="20"/>
  <c r="A228" i="19"/>
  <c r="A30" i="18"/>
  <c r="A22" i="17"/>
  <c r="A22" i="16"/>
  <c r="A33" i="15"/>
  <c r="A32" i="14"/>
  <c r="A77" i="13"/>
  <c r="A77" i="12"/>
  <c r="A187" i="11"/>
  <c r="A33" i="10"/>
  <c r="A88" i="9"/>
  <c r="A86" i="8"/>
  <c r="A73" i="7"/>
  <c r="A23" i="6"/>
  <c r="A18" i="5"/>
  <c r="A71" i="4"/>
  <c r="A71" i="3"/>
  <c r="A51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<sst xmlns="http://schemas.openxmlformats.org/spreadsheetml/2006/main" count="1612" uniqueCount="215">
  <si>
    <t>Wykres 1.1: Liczba osób chorych na padaczkę (G40, G41, Z82.0 wg ICD-10) w Polsce (2000-2021) jako odsetek ludności (lewy wykres) i w wartościach bezwzględnych (prawy wykres) wg płci</t>
  </si>
  <si>
    <t>Rok</t>
  </si>
  <si>
    <t>Płeć</t>
  </si>
  <si>
    <t>Odsetek ludności</t>
  </si>
  <si>
    <t>Dolny przedział ufności odsetka ludności</t>
  </si>
  <si>
    <t>Górny przedział ufności odsetka ludności</t>
  </si>
  <si>
    <t>Liczba (w tys.)</t>
  </si>
  <si>
    <t>Dolny przedział ufności liczby (w tys.)</t>
  </si>
  <si>
    <t>Górny przedział ufności liczby (w tys.)</t>
  </si>
  <si>
    <t>Kobiety</t>
  </si>
  <si>
    <t>Mężczyźni</t>
  </si>
  <si>
    <t>Źródło: opracowanie własne na podstawie danych Institute for Health Metrics and Evaluation (IHME)</t>
  </si>
  <si>
    <t>Wykres 1.2a: Odsetek osób chorych na padaczkę  (G40, G41, Z82.0 wg ICD-10) w wybranych krajach europejskich w latach 2014 i 2021</t>
  </si>
  <si>
    <t>Kraj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</si>
  <si>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</si>
  <si>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</si>
  <si>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</si>
  <si>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</si>
  <si>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</si>
  <si>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</si>
  <si>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</si>
  <si>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</si>
  <si>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</si>
  <si>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</si>
  <si>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</si>
  <si>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</si>
  <si>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</si>
  <si>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</si>
  <si>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</si>
  <si>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</si>
  <si>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</si>
  <si>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</si>
  <si>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</si>
  <si>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</si>
  <si>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</si>
  <si>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</si>
  <si>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</si>
  <si>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</si>
  <si>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</si>
  <si>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</si>
  <si>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</si>
  <si>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</si>
  <si>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</si>
  <si>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</si>
  <si>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</si>
  <si>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</si>
  <si>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Wykres 1.2b: Standaryzowany wiekiem odsetek osób chorych na padaczkę  (G40, G41, Z82.0 wg ICD-10) w wybranych krajach europejskich w latach 2014 i 2021</t>
  </si>
  <si>
    <t>Wykres 2.1: Liczba świadczeń (linia) oraz liczba pacjentów (słupki), którym udzielono świadczenia z rozpoznaniem głównym padaczki lub stanu padaczkowego (G40, G41 wg ICD-10, w tys.) (2014-2024)</t>
  </si>
  <si>
    <t>Liczba pacjentów (w tys.)</t>
  </si>
  <si>
    <t>Liczba świadczeń (w mln)</t>
  </si>
  <si>
    <t>Źródło: opracowanie własne na podstawie danych NFZ</t>
  </si>
  <si>
    <t>Wykres 2.2: Wartość refundacji świadczeń udzielonych z powodu padaczki lub stanu padaczkowego (G40, G41 wg ICD-10, w mln zł) (2014-2024)</t>
  </si>
  <si>
    <t>Wartość refundacji świadczeń (w mln zł)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</si>
  <si>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 </t>
  </si>
  <si>
    <t>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</si>
  <si>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Należy zauważyć, że na wzrost wartości refundacji od 2022 r. wpłynęła Rekomendacja Prezesa Agencji Oceny Technologii Medycznych i Taryfikacji w sprawie zmiany sposobu lub poziomu finansowania świadczeń opieki zdrowotnej.</t>
  </si>
  <si>
    <t>Wykres 2.3: Liczba świadczeń udzielonych z powodu padaczki lub stanu padaczkowego (G40, G41 wg ICD-10, w tys.) wg rodzaju świadczeń (2014-2024)</t>
  </si>
  <si>
    <t>Nazwa rodzaju świadczeń</t>
  </si>
  <si>
    <t>Liczba świadczeń (w tys.)</t>
  </si>
  <si>
    <t>Pozostałe</t>
  </si>
  <si>
    <t>Rehabilitacja lecznicza</t>
  </si>
  <si>
    <t>Leczenie szpitalne</t>
  </si>
  <si>
    <t>Ratownictwo medyczne</t>
  </si>
  <si>
    <t>Podstawowa opieka zdrowotna</t>
  </si>
  <si>
    <t>Ambulatoryjna opieka specjalistyczna</t>
  </si>
  <si>
    <t>Wykres 2.4: Liczba świadczeń udzielonych z powodu padaczki lub stanu padaczkowego (G40, G41 wg ICD-10, w tys.) wg rodzaju świadczeń z uwzględnieniem świadczeń w POZ z rozpoznaniem Z76/Z76.0 (2014-2024)</t>
  </si>
  <si>
    <t>POZ Z76/Z76.0</t>
  </si>
  <si>
    <t>POZ Z76/Z76.0 - świadczenia sprawozdane w podstawowej opiece zdrowotnej z rozpoznaniem głównym Z76 lub Z76.0 wg ICD-10 udzielone pacjentom, którzy zrealizowali receptę na refundowane leki przeciwpadaczkowe wystawioną w ramach tego świadczenia i w latach 2008-2024 mieli choć raz udzielone świadczenie z rozpoznaniem G40 lub G41 wg ICD-10.</t>
  </si>
  <si>
    <t>Tabela 2.1: Liczba pacjentów, liczba i wartość refundacji świadczeń udzielonych z powodu padaczki lub stanu padaczkowego (G40, G41 wg ICD-10) wg rodzaju świadczeń (2014-2024)</t>
  </si>
  <si>
    <t>Rodzaj świadczeń</t>
  </si>
  <si>
    <t>02</t>
  </si>
  <si>
    <t>01</t>
  </si>
  <si>
    <t>16</t>
  </si>
  <si>
    <t>03</t>
  </si>
  <si>
    <t>05</t>
  </si>
  <si>
    <t>Łącznie</t>
  </si>
  <si>
    <t>W przypadku świadczeń sprawozdanych w podstawowej opiece zdrowotnej i w ratownictwie medycznym nie uwzględniono wartości refundacji świadczeń z uwagi na odmienny sposób finansowania (w przypadku ratownictwa finansowanie ryczałtowe, w przypadku podstawowej opieki zdrowotnej finansowanie głównie na podstawie stawki kapitacyjnej).</t>
  </si>
  <si>
    <t>Tabela 2.1a: Liczba pacjentów, liczba i wartość refundacji świadczeń udzielonych wg padaczki lub stanu padaczkowego (G40, G41 wg ICD-10)(2014-2024)</t>
  </si>
  <si>
    <t>Rozpoznanie główne ICD-10</t>
  </si>
  <si>
    <t>G40</t>
  </si>
  <si>
    <t>G41</t>
  </si>
  <si>
    <t>Tabela 2.1b: Liczba pacjentów i wartość refundacji świadczeń udzielonych z rozpoznaniem głównym padaczki lub stanu padaczkowego (G40, G41 wg ICD-10) wg OW NFZ (2014-2024)</t>
  </si>
  <si>
    <t>OW NFZ</t>
  </si>
  <si>
    <t>Nazwa OW NFZ</t>
  </si>
  <si>
    <t>Dolnośląskie</t>
  </si>
  <si>
    <t>Kujawsko-pomorskie</t>
  </si>
  <si>
    <t>Lubelskie</t>
  </si>
  <si>
    <t>04</t>
  </si>
  <si>
    <t>Lubuskie</t>
  </si>
  <si>
    <t>Łódzkie</t>
  </si>
  <si>
    <t>06</t>
  </si>
  <si>
    <t>Małopolskie</t>
  </si>
  <si>
    <t>07</t>
  </si>
  <si>
    <t>Mazowieckie</t>
  </si>
  <si>
    <t>08</t>
  </si>
  <si>
    <t>Opolskie</t>
  </si>
  <si>
    <t>09</t>
  </si>
  <si>
    <t>Podkarpackie</t>
  </si>
  <si>
    <t>10</t>
  </si>
  <si>
    <t>Podlaskie</t>
  </si>
  <si>
    <t>11</t>
  </si>
  <si>
    <t>Pomorskie</t>
  </si>
  <si>
    <t>12</t>
  </si>
  <si>
    <t>Śląskie</t>
  </si>
  <si>
    <t>13</t>
  </si>
  <si>
    <t>Świętokrzyskie</t>
  </si>
  <si>
    <t>14</t>
  </si>
  <si>
    <t>Warmińsko-mazurskie</t>
  </si>
  <si>
    <t>15</t>
  </si>
  <si>
    <t>Wielkopolskie</t>
  </si>
  <si>
    <t>Zachodniopomorskie</t>
  </si>
  <si>
    <t>Tabela 2.2: Liczba pacjentów, liczba świadczeń i średni czas hospitalizacji wg najczęściej rozliczanych produktów dla świadczeń udzielonych z rozpoznaniem głównym padaczki lub stanu padaczkowego (G40, G41 wg ICD-10) (2014-2024)</t>
  </si>
  <si>
    <t>Produkt/kategoria</t>
  </si>
  <si>
    <t>Średni czas trwania hospitalizacji (w dniach)</t>
  </si>
  <si>
    <t>Wyłącznie SOR/IP</t>
  </si>
  <si>
    <t>P23 PADACZKA</t>
  </si>
  <si>
    <t>A67 PADACZKA - DIAGNOSTYKA I LECZENIE &gt; 3 DNI</t>
  </si>
  <si>
    <t>A66 PADACZKA - DIAGNOSTYKA I LECZENIE</t>
  </si>
  <si>
    <t>OAiIT</t>
  </si>
  <si>
    <t>A87A INNE CHOROBY UKŁADU NERWOWEGO&gt;17 R.Ż.</t>
  </si>
  <si>
    <t>A87B INNE CHOROBY UKŁADU NERWOWEGO&lt;18 R.Ż.</t>
  </si>
  <si>
    <t>A87 INNE CHOROBY UKŁADU NERWOWEGO</t>
  </si>
  <si>
    <t>Tabela 2.3: Liczba hospitalizacji oraz wartość refundacji świadczeń zabiegowych z grupy JGP A - Choroby układu nerwowego dla świadczeń udzielonych z rozpoznaniem głównym padaczki lub stanu padaczkowego (G40, G41 wg ICD-10) (2014-2024)</t>
  </si>
  <si>
    <t>Kod JGP</t>
  </si>
  <si>
    <t>Nazwa JGP</t>
  </si>
  <si>
    <t>Liczba hospitalizacji</t>
  </si>
  <si>
    <t>Wartość refundacji (w tys. zł)</t>
  </si>
  <si>
    <t>5.51.01.0001003</t>
  </si>
  <si>
    <t>A03 WSZCZEPIENIE STYMULATORA STRUKTUR GŁĘBOKICH MÓZGU/STYMULATORA NERWU BŁĘDNEGO*</t>
  </si>
  <si>
    <t>5.51.01.0001011</t>
  </si>
  <si>
    <t>A11 KOMPLEKSOWE ZABIEGI WEWNĄTRZCZASZKOWE*</t>
  </si>
  <si>
    <t>5.51.01.0001012</t>
  </si>
  <si>
    <t>A12 DUŻE ZABIEGI WEWNĄTRZCZASZKOWE*</t>
  </si>
  <si>
    <t>5.51.01.0001013</t>
  </si>
  <si>
    <t>A13 ŚREDNIE ZABIEGI WEWNĄTRZCZASZKOWE*</t>
  </si>
  <si>
    <t>5.51.01.0001024</t>
  </si>
  <si>
    <t>A24 MAŁE ZABIEGI NA RDZENIU KRĘGOWYM I W KANALE KRĘGOWYM*</t>
  </si>
  <si>
    <t>5.51.01.0001004</t>
  </si>
  <si>
    <t>A04 WSZCZEPIENIE/WYMIANA STYMULATORA RDZENIA KRĘGOWEGO LUB WYMIANA GENERATORA DO STYMULACJI STRUKTUR GŁĘBOKICH MÓZGU*</t>
  </si>
  <si>
    <t>5.51.01.0018001</t>
  </si>
  <si>
    <t>PZA01 KOMPLEKSOWE ZABIEGI WEWNĄTRZCZASZKOWE &lt; 18 R.Ż. *</t>
  </si>
  <si>
    <t>5.51.01.0018003</t>
  </si>
  <si>
    <t>PZA03 ŚREDNIE ZABIEGI WEWNĄTRZCZASZKOWE &lt; 18 R.Ż. *</t>
  </si>
  <si>
    <t>5.51.01.0018002</t>
  </si>
  <si>
    <t>PZA02 DUŻE ZABIEGI WEWNĄTRZCZASZKOWE &lt; 18 R.Ż. *</t>
  </si>
  <si>
    <t>5.51.01.0001014</t>
  </si>
  <si>
    <t>A14 MAŁE ZABIEGI WEWNĄTRZCZASZKOWE*</t>
  </si>
  <si>
    <t>5.51.01.0001001</t>
  </si>
  <si>
    <t>A01 ZABIEGI WEWNĄTRZCZASZKOWE Z POWODU POWAŻNEGO URAZU*</t>
  </si>
  <si>
    <t>5.51.01.0001022</t>
  </si>
  <si>
    <t>A22 DUŻE ZABIEGI NA RDZENIU KRĘGOWYM I W KANALE KRĘGOWYM*</t>
  </si>
  <si>
    <t>Wykres 3.1: Liczba pacjentów (w tys.) realizujących recepty na refundowane leki przeciwpadaczkowe (2014-2024)</t>
  </si>
  <si>
    <t>Pacjenci</t>
  </si>
  <si>
    <t>z rozpoznaniem padaczki w danych NFZ</t>
  </si>
  <si>
    <t>bez rozpoznania padaczki w danych NFZ</t>
  </si>
  <si>
    <t>Leki przeciwpadaczkowe zostały zdefiniowane jako leki wchodzące w skład grupy limitowej "leki przeciwpadaczkowe" w obwieszczeniu Ministra Zdrowia.</t>
  </si>
  <si>
    <t>Informacja o rozpoznaniu padaczki odnosi się do faktu udzielenia pacjentowi świadczenia z rozpoznaniem głównym padaczki lub stanu przeciwpadaczkowego (G40 lub G41 wg ICD-10) w latach 2008-2024.</t>
  </si>
  <si>
    <t>Wykres 3.2: Wartość refundacji leków przeciwpadaczkowych (w mln zł) (2014-2024)</t>
  </si>
  <si>
    <t>Wartość refundacji (w mln zł)</t>
  </si>
  <si>
    <t>Wartość refundacji obejmuje wartość refundacji NFZ oraz dopłaty z budżetu MZ (m.in. w ramach programu Leki75+).</t>
  </si>
  <si>
    <t>Wykres 3.3: Wydatki na refundowane leki przeciwpadaczkowe (w mln zł) - słupki oraz ilość DDD leków przeciwpadaczkowych (w mln) - linia (2014-2024)</t>
  </si>
  <si>
    <t>Wartośc refundacji (w mln zł)</t>
  </si>
  <si>
    <t>Wartośc dopłat pacjentów (w mln zł)</t>
  </si>
  <si>
    <t>Liczba DDD (w mln)</t>
  </si>
  <si>
    <t>DDD - dobowa dawka leku ustalona przez WHO, ang. defined daily dose</t>
  </si>
  <si>
    <t>Tabela 3.1: Wartość refundacji, liczba pacjentów, odsetek pacjentów realizujących recepty na leki przeciwpadaczkowe, którzy mieli udzielone świadczenie z rozpoznaniem padaczki lub stanu padaczkowego (2014-2024)</t>
  </si>
  <si>
    <t>Wartość refundacji w mln zł</t>
  </si>
  <si>
    <t>Odsetek pacjentów z rozp. G40, G41 (%)</t>
  </si>
  <si>
    <t>Wykres 3.4: Wartość refundacji leków przeciwpadaczkowych (w tys. zł) wg substancji czynnych (2024)</t>
  </si>
  <si>
    <t>Substancja czynna</t>
  </si>
  <si>
    <t>Natrii valproas + acidum valproicum</t>
  </si>
  <si>
    <t>Levetiracetamum</t>
  </si>
  <si>
    <t>Lamotriginum</t>
  </si>
  <si>
    <t>Cenobamate</t>
  </si>
  <si>
    <t>Carbamazepinum</t>
  </si>
  <si>
    <t>Natrii valproas</t>
  </si>
  <si>
    <t>Brivaracetamum</t>
  </si>
  <si>
    <t>Oxcarbazepinum</t>
  </si>
  <si>
    <t>Topiramatum</t>
  </si>
  <si>
    <t>Lacosamidum</t>
  </si>
  <si>
    <t>Gabapentinum</t>
  </si>
  <si>
    <t>Vigabatrinum</t>
  </si>
  <si>
    <t>Clonazepamum</t>
  </si>
  <si>
    <t>Acidum valproicum</t>
  </si>
  <si>
    <t>Stiripentolum</t>
  </si>
  <si>
    <t>Tiagabinum</t>
  </si>
  <si>
    <t>Ethosuximidum</t>
  </si>
  <si>
    <t>Phenytoinum</t>
  </si>
  <si>
    <t>Phenobarbitalum</t>
  </si>
  <si>
    <t>Primidonum</t>
  </si>
  <si>
    <t>Tabela 3.2: Wartość refundacji, liczba pacjentów realizujących recepty na leki przeciwpadaczkowe oraz odsetek pacjentów, którzy mieli udzielone świadczenie z rozpoznaniem padaczki lub stanu padaczkowego wg substancji (2024)</t>
  </si>
  <si>
    <t>Retigabinum</t>
  </si>
  <si>
    <t>Magnesii valproas</t>
  </si>
  <si>
    <t>Liczba substancji</t>
  </si>
  <si>
    <t>1</t>
  </si>
  <si>
    <t>2</t>
  </si>
  <si>
    <t>3</t>
  </si>
  <si>
    <t>4</t>
  </si>
  <si>
    <t>5</t>
  </si>
  <si>
    <t>6 i więcej</t>
  </si>
  <si>
    <t>Nazwa leku</t>
  </si>
  <si>
    <t>Depakine chrono 500, tabl. powl. o przedłużonym uwalnianiu, 145+333 mg</t>
  </si>
  <si>
    <t>Depakine chrono 300, tabl. powl. o przedłużonym uwalnianiu, 87+200 mg</t>
  </si>
  <si>
    <t>Briviact, tabl. powl., 50 mg</t>
  </si>
  <si>
    <t>Ontozry, tabl. powl., 200 mg</t>
  </si>
  <si>
    <t>Absenor, tabl. o przedłużonym uwalnianiu, 500 mg</t>
  </si>
  <si>
    <t>Lamitrin, tabl., 100 mg</t>
  </si>
  <si>
    <t>Lamotrix, tabl., 100 mg</t>
  </si>
  <si>
    <t>Levetiracetam accord, tabl. powl., 1000 mg</t>
  </si>
  <si>
    <t>Neurotop retard 300, tabl. o przedłużonym uwalnianiu, 300 mg</t>
  </si>
  <si>
    <t>Ontozry, tabl. powl., 100 mg</t>
  </si>
  <si>
    <t>nd</t>
  </si>
  <si>
    <t>&lt;5</t>
  </si>
  <si>
    <t>Tabela 3.4: Wartość refundacji, liczba pacjentów realizujących recepty na refundowane leki przeciwpadaczkowe oraz odsetek pacjentów, którzy mieli udzielone świadczenie z rozpoznaniem głównym padaczki lub stanu padaczkowego (G40 lub G41 wg ICD-10) w latach 2008-2024 dla 10 leków o najwyższej wartości refundacji (2024)</t>
  </si>
  <si>
    <t>Tabela 3.3: Liczba pacjentów realizujących recepty na określoną liczbę substancji czynnych refundowanych leków przeciwpadaczkowych w danym roku (2014-2024)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</si>
</sst>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5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5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0" xfId="0" applyFont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/>
    <xf numFmtId="2" fontId="1" fillId="0" borderId="0" xfId="0" applyNumberFormat="1" applyFont="1"/>
    <xf numFmtId="2" fontId="1" fillId="0" borderId="2" xfId="0" applyNumberFormat="1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166" fontId="0" fillId="0" borderId="0" xfId="0" applyNumberFormat="1"/>
    <xf numFmtId="166" fontId="2" fillId="2" borderId="3" xfId="0" applyNumberFormat="1" applyFont="1" applyFill="1" applyBorder="1"/>
    <xf numFmtId="166" fontId="2" fillId="2" borderId="5" xfId="0" applyNumberFormat="1" applyFont="1" applyFill="1" applyBorder="1"/>
    <xf numFmtId="166" fontId="1" fillId="0" borderId="0" xfId="0" applyNumberFormat="1" applyFont="1"/>
    <xf numFmtId="166" fontId="1" fillId="0" borderId="2" xfId="0" applyNumberFormat="1" applyFont="1" applyBorder="1"/>
    <xf numFmtId="166" fontId="1" fillId="0" borderId="6" xfId="0" applyNumberFormat="1" applyFont="1" applyBorder="1"/>
    <xf numFmtId="166" fontId="1" fillId="0" borderId="8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1" fontId="0" fillId="0" borderId="0" xfId="0" applyNumberForma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1" fontId="2" fillId="2" borderId="10" xfId="0" applyNumberFormat="1" applyFont="1" applyFill="1" applyBorder="1"/>
    <xf numFmtId="2" fontId="2" fillId="2" borderId="11" xfId="0" applyNumberFormat="1" applyFont="1" applyFill="1" applyBorder="1"/>
    <xf numFmtId="0" fontId="1" fillId="0" borderId="12" xfId="0" applyFont="1" applyBorder="1" applyAlignment="1">
      <alignment horizontal="left"/>
    </xf>
    <xf numFmtId="0" fontId="0" fillId="0" borderId="0" xfId="0" applyBorder="1"/>
    <xf numFmtId="1" fontId="1" fillId="0" borderId="0" xfId="0" applyNumberFormat="1" applyFont="1" applyBorder="1"/>
    <xf numFmtId="2" fontId="1" fillId="0" borderId="13" xfId="0" applyNumberFormat="1" applyFont="1" applyBorder="1"/>
    <xf numFmtId="1" fontId="1" fillId="0" borderId="0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1" fontId="1" fillId="0" borderId="15" xfId="0" applyNumberFormat="1" applyFont="1" applyBorder="1" applyAlignment="1">
      <alignment horizontal="right"/>
    </xf>
    <xf numFmtId="2" fontId="1" fillId="0" borderId="1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756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504825</xdr:colOff>
      <xdr:row>1</xdr:row>
      <xdr:rowOff>44450</xdr:rowOff>
    </xdr:from>
    <xdr:ext cx="6134100" cy="398638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0" y="225425"/>
          <a:ext cx="6134100" cy="398638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32301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24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240000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64745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57151</xdr:colOff>
      <xdr:row>0</xdr:row>
      <xdr:rowOff>161925</xdr:rowOff>
    </xdr:from>
    <xdr:ext cx="4552950" cy="295883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6" y="161925"/>
          <a:ext cx="4552950" cy="295883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64745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3</xdr:row>
      <xdr:rowOff>19050</xdr:rowOff>
    </xdr:from>
    <xdr:ext cx="6647453" cy="4320000"/>
    <xdr:pic>
      <xdr:nvPicPr>
        <xdr:cNvPr id="3" name="Picture 1">
          <a:extLst>
            <a:ext uri="{FF2B5EF4-FFF2-40B4-BE49-F238E27FC236}">
              <a16:creationId xmlns:a16="http://schemas.microsoft.com/office/drawing/2014/main" id="{D2148260-ED38-4133-8556-B5214798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561975"/>
          <a:ext cx="6647453" cy="4320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64745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</xdr:row>
      <xdr:rowOff>171450</xdr:rowOff>
    </xdr:from>
    <xdr:to>
      <xdr:col>13</xdr:col>
      <xdr:colOff>111125</xdr:colOff>
      <xdr:row>25</xdr:row>
      <xdr:rowOff>65053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CAE72EF-5485-44AF-835D-9611D671D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2425"/>
          <a:ext cx="6521450" cy="424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/>
  </sheetViews>
  <sheetFormatPr defaultColWidth="10.90625" defaultRowHeight="14.5" x14ac:dyDescent="0.35"/>
  <sheetData>
    <row r="1" spans="1:1" x14ac:dyDescent="0.35">
      <c r="A1" s="11" t="str">
        <f>HYPERLINK("#'Wykres 1.1'!A1", "Wykres 1.1: Liczba osób chorych na padaczkę (G40, G41, Z82.0 wg ICD-10) w Polsce (2000-2021) jako odsetek ludności (lewy wykres) i w wartościach bezwzględnych (prawy wykres) wg płci")</f>
        <v>Wykres 1.1: Liczba osób chorych na padaczkę (G40, G41, Z82.0 wg ICD-10) w Polsce (2000-2021) jako odsetek ludności (lewy wykres) i w wartościach bezwzględnych (prawy wykres) wg płci</v>
      </c>
    </row>
    <row r="2" spans="1:1" x14ac:dyDescent="0.35">
      <c r="A2" s="11" t="str">
        <f>HYPERLINK("#'Wykres 1.2a'!A1", "Wykres 1.2a: Odsetek osób chorych na padaczkę  (G40, G41, Z82.0 wg ICD-10) w wybranych krajach europejskich w latach 2014 i 2021")</f>
        <v>Wykres 1.2a: Odsetek osób chorych na padaczkę  (G40, G41, Z82.0 wg ICD-10) w wybranych krajach europejskich w latach 2014 i 2021</v>
      </c>
    </row>
    <row r="3" spans="1:1" x14ac:dyDescent="0.35">
      <c r="A3" s="11" t="str">
        <f>HYPERLINK("#'Wykres 1.2b'!A1", "Wykres 1.2b: Standaryzowany wiekiem odsetek osób chorych na padaczkę  (G40, G41, Z82.0 wg ICD-10) w wybranych krajach europejskich w latach 2014 i 2021")</f>
        <v>Wykres 1.2b: Standaryzowany wiekiem odsetek osób chorych na padaczkę  (G40, G41, Z82.0 wg ICD-10) w wybranych krajach europejskich w latach 2014 i 2021</v>
      </c>
    </row>
    <row r="4" spans="1:1" x14ac:dyDescent="0.35">
      <c r="A4" s="11" t="str">
        <f>HYPERLINK("#'Wykres 2.1'!A1", "Wykres 2.1: Liczba świadczeń (linia) oraz liczba pacjentów (słupki), którym udzielono świadczenia z rozpoznaniem głównym padaczki lub stanu padaczkowego (G40, G41 wg ICD-10, w tys.) (2014-2024)")</f>
        <v>Wykres 2.1: Liczba świadczeń (linia) oraz liczba pacjentów (słupki), którym udzielono świadczenia z rozpoznaniem głównym padaczki lub stanu padaczkowego (G40, G41 wg ICD-10, w tys.) (2014-2024)</v>
      </c>
    </row>
    <row r="5" spans="1:1" x14ac:dyDescent="0.35">
      <c r="A5" s="11" t="str">
        <f>HYPERLINK("#'Wykres 2.2'!A1", "Wykres 2.2: Wartość refundacji świadczeń udzielonych z powodu padaczki lub stanu padaczkowego (G40, G41 wg ICD-10, w mln zł) (2014-2024)")</f>
        <v>Wykres 2.2: Wartość refundacji świadczeń udzielonych z powodu padaczki lub stanu padaczkowego (G40, G41 wg ICD-10, w mln zł) (2014-2024)</v>
      </c>
    </row>
    <row r="6" spans="1:1" x14ac:dyDescent="0.35">
      <c r="A6" s="11" t="str">
        <f>HYPERLINK("#'Wykres 2.3'!A1", "Wykres 2.3: Liczba świadczeń udzielonych z powodu padaczki lub stanu padaczkowego (G40, G41 wg ICD-10, w tys.) wg rodzaju świadczeń (2014-2024)")</f>
        <v>Wykres 2.3: Liczba świadczeń udzielonych z powodu padaczki lub stanu padaczkowego (G40, G41 wg ICD-10, w tys.) wg rodzaju świadczeń (2014-2024)</v>
      </c>
    </row>
    <row r="7" spans="1:1" x14ac:dyDescent="0.35">
      <c r="A7" s="11" t="str">
        <f>HYPERLINK("#'Wykres 2.4'!A1", "Wykres 2.4: Liczba świadczeń udzielonych z powodu padaczki lub stanu padaczkowego (G40, G41 wg ICD-10, w tys.) wg rodzaju świadczeń z uwzględnieniem świadczeń w POZ z rozpoznaniem Z76/Z76.0 (2014-2024)")</f>
        <v>Wykres 2.4: Liczba świadczeń udzielonych z powodu padaczki lub stanu padaczkowego (G40, G41 wg ICD-10, w tys.) wg rodzaju świadczeń z uwzględnieniem świadczeń w POZ z rozpoznaniem Z76/Z76.0 (2014-2024)</v>
      </c>
    </row>
    <row r="8" spans="1:1" x14ac:dyDescent="0.35">
      <c r="A8" s="11" t="str">
        <f>HYPERLINK("#'Tabela 2.1'!A1", "Tabela 2.1: Liczba pacjentów, liczba i wartość refundacji świadczeń udzielonych z powodu padaczki lub stanu padaczkowego (G40, G41 wg ICD-10) wg rodzaju świadczeń (2014-2024)")</f>
        <v>Tabela 2.1: Liczba pacjentów, liczba i wartość refundacji świadczeń udzielonych z powodu padaczki lub stanu padaczkowego (G40, G41 wg ICD-10) wg rodzaju świadczeń (2014-2024)</v>
      </c>
    </row>
    <row r="9" spans="1:1" x14ac:dyDescent="0.35">
      <c r="A9" s="11" t="str">
        <f>HYPERLINK("#'Tabela 2.1a'!A1", "Tabela 2.1a: Liczba pacjentów, liczba i wartość refundacji świadczeń udzielonych wg padaczki lub stanu padaczkowego (G40, G41 wg ICD-10)(2014-2024)")</f>
        <v>Tabela 2.1a: Liczba pacjentów, liczba i wartość refundacji świadczeń udzielonych wg padaczki lub stanu padaczkowego (G40, G41 wg ICD-10)(2014-2024)</v>
      </c>
    </row>
    <row r="10" spans="1:1" x14ac:dyDescent="0.35">
      <c r="A10" s="11" t="str">
        <f>HYPERLINK("#'Tabela 2.1b'!A1", "Tabela 2.1b: Liczba pacjentów i wartość refundacji świadczeń udzielonych z rozpoznaniem głównym padaczki lub stanu padaczkowego (G40, G41 wg ICD-10) wg OW NFZ (2014-2024)")</f>
        <v>Tabela 2.1b: Liczba pacjentów i wartość refundacji świadczeń udzielonych z rozpoznaniem głównym padaczki lub stanu padaczkowego (G40, G41 wg ICD-10) wg OW NFZ (2014-2024)</v>
      </c>
    </row>
    <row r="11" spans="1:1" x14ac:dyDescent="0.35">
      <c r="A11" s="11" t="str">
        <f>HYPERLINK("#'Tabela 2.2'!A1", "Tabela 2.2: Liczba pacjentów, liczba świadczeń i średni czas hospitalizacji wg najczęściej rozliczanych produktów dla świadczeń udzielonych z rozpoznaniem głównym padaczki lub stanu padaczkowego (G40, G41 wg ICD-10) (2014-2024)")</f>
        <v>Tabela 2.2: Liczba pacjentów, liczba świadczeń i średni czas hospitalizacji wg najczęściej rozliczanych produktów dla świadczeń udzielonych z rozpoznaniem głównym padaczki lub stanu padaczkowego (G40, G41 wg ICD-10) (2014-2024)</v>
      </c>
    </row>
    <row r="12" spans="1:1" x14ac:dyDescent="0.35">
      <c r="A12" s="11" t="str">
        <f>HYPERLINK("#'Tabela 2.3'!A1", "Tabela 2.3: Liczba hospitalizacji oraz wartość refundacji świadczeń zabiegowych z grupy JGP A - Choroby układu nerwowego dla świadczeń udzielonych z rozpoznaniem głównym padaczki lub stanu padaczkowego (G40, G41 wg ICD-10) (2014-2024)")</f>
        <v>Tabela 2.3: Liczba hospitalizacji oraz wartość refundacji świadczeń zabiegowych z grupy JGP A - Choroby układu nerwowego dla świadczeń udzielonych z rozpoznaniem głównym padaczki lub stanu padaczkowego (G40, G41 wg ICD-10) (2014-2024)</v>
      </c>
    </row>
    <row r="13" spans="1:1" x14ac:dyDescent="0.35">
      <c r="A13" s="11" t="str">
        <f>HYPERLINK("#'Wykres 3.1'!A1", "Wykres 3.1: Liczba pacjentów (w tys.) realizujących recepty na refundowane leki przeciwpadaczkowe (2014-2024)")</f>
        <v>Wykres 3.1: Liczba pacjentów (w tys.) realizujących recepty na refundowane leki przeciwpadaczkowe (2014-2024)</v>
      </c>
    </row>
    <row r="14" spans="1:1" x14ac:dyDescent="0.35">
      <c r="A14" s="11" t="str">
        <f>HYPERLINK("#'Wykres 3.2'!A1", "Wykres 3.2: Wartość refundacji leków przeciwpadaczkowych (w mln zł) (2014-2024)")</f>
        <v>Wykres 3.2: Wartość refundacji leków przeciwpadaczkowych (w mln zł) (2014-2024)</v>
      </c>
    </row>
    <row r="15" spans="1:1" x14ac:dyDescent="0.35">
      <c r="A15" s="11" t="str">
        <f>HYPERLINK("#'Wykres 3.3'!A1", "Wykres 3.3: Wydatki na refundowane leki przeciwpadaczkowe (w mln zł) - słupki oraz ilość DDD leków przeciwpadaczkowych (w mln) - linia (2014-2024)")</f>
        <v>Wykres 3.3: Wydatki na refundowane leki przeciwpadaczkowe (w mln zł) - słupki oraz ilość DDD leków przeciwpadaczkowych (w mln) - linia (2014-2024)</v>
      </c>
    </row>
    <row r="16" spans="1:1" x14ac:dyDescent="0.35">
      <c r="A16" s="11" t="str">
        <f>HYPERLINK("#'Tabela 3.1'!A1", "Tabela 3.1: Wartość refundacji, liczba pacjentów, odsetek pacjentów realizujących recepty na leki przeciwpadaczkowe, którzy mieli udzielone świadczenie z rozpoznaniem padaczki lub stanu padaczkowego (2014-2024)")</f>
        <v>Tabela 3.1: Wartość refundacji, liczba pacjentów, odsetek pacjentów realizujących recepty na leki przeciwpadaczkowe, którzy mieli udzielone świadczenie z rozpoznaniem padaczki lub stanu padaczkowego (2014-2024)</v>
      </c>
    </row>
    <row r="17" spans="1:1" x14ac:dyDescent="0.35">
      <c r="A17" s="11" t="str">
        <f>HYPERLINK("#'Wykres 3.4'!A1", "Wykres 3.4: Wartość refundacji leków przeciwpadaczkowych (w tys. zł) wg substancji czynnych (2024)")</f>
        <v>Wykres 3.4: Wartość refundacji leków przeciwpadaczkowych (w tys. zł) wg substancji czynnych (2024)</v>
      </c>
    </row>
    <row r="18" spans="1:1" x14ac:dyDescent="0.35">
      <c r="A18" s="11" t="str">
        <f>HYPERLINK("#'Tabela 3.2'!A1", "Tabela 3.2: Wartość refundacji, liczba pacjentów realizujących recepty na leki przeciwpadaczkowe oraz odsetek pacjentów, którzy mieli udzielone świadczenie z rozpoznaniem padaczki lub stanu padaczkowego wg substancji (2024)")</f>
        <v>Tabela 3.2: Wartość refundacji, liczba pacjentów realizujących recepty na leki przeciwpadaczkowe oraz odsetek pacjentów, którzy mieli udzielone świadczenie z rozpoznaniem padaczki lub stanu padaczkowego wg substancji (2024)</v>
      </c>
    </row>
    <row r="19" spans="1:1" x14ac:dyDescent="0.35">
      <c r="A19" s="11" t="str">
        <f>HYPERLINK("#'Tabela 3.3'!A1", "Tabela 3.3: Liczba pacjentów realizujących recepty na określoną liczbę substancji czynnych leków przeciwpadaczkowych w danym roku (2014-2024)")</f>
        <v>Tabela 3.3: Liczba pacjentów realizujących recepty na określoną liczbę substancji czynnych leków przeciwpadaczkowych w danym roku (2014-2024)</v>
      </c>
    </row>
    <row r="20" spans="1:1" x14ac:dyDescent="0.35">
      <c r="A20" s="11" t="str">
        <f>HYPERLINK("#'Tabela 3.4'!A1", "Tabela 3.4: Wartość refundacji, liczba pacjentów realizujących recepty na leki przeciwpadaczkowe oraz odsetek pacjentów, którzy mieli udzielone świ...")</f>
        <v>Tabela 3.4: Wartość refundacji, liczba pacjentów realizujących recepty na leki przeciwpadaczkowe oraz odsetek pacjentów, którzy mieli udzielone świ...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/>
  </sheetViews>
  <sheetFormatPr defaultColWidth="10.90625" defaultRowHeight="14.5" x14ac:dyDescent="0.35"/>
  <cols>
    <col min="1" max="1" width="6.7265625" style="38" customWidth="1"/>
    <col min="2" max="2" width="24.81640625" bestFit="1" customWidth="1"/>
    <col min="3" max="4" width="27.7265625" style="48" customWidth="1"/>
    <col min="5" max="5" width="41.7265625" style="48" customWidth="1"/>
  </cols>
  <sheetData>
    <row r="1" spans="1:5" x14ac:dyDescent="0.35">
      <c r="A1" s="38" t="s">
        <v>77</v>
      </c>
    </row>
    <row r="3" spans="1:5" x14ac:dyDescent="0.35">
      <c r="A3" s="39" t="s">
        <v>1</v>
      </c>
      <c r="B3" s="4" t="s">
        <v>78</v>
      </c>
      <c r="C3" s="49" t="s">
        <v>48</v>
      </c>
      <c r="D3" s="49" t="s">
        <v>58</v>
      </c>
      <c r="E3" s="50" t="s">
        <v>52</v>
      </c>
    </row>
    <row r="4" spans="1:5" x14ac:dyDescent="0.35">
      <c r="A4" s="40">
        <v>2014</v>
      </c>
      <c r="B4" t="s">
        <v>79</v>
      </c>
      <c r="C4" s="51">
        <v>346.3</v>
      </c>
      <c r="D4" s="51">
        <v>1255.8</v>
      </c>
      <c r="E4" s="52">
        <v>142.44999999999999</v>
      </c>
    </row>
    <row r="5" spans="1:5" x14ac:dyDescent="0.35">
      <c r="A5" s="40">
        <v>2014</v>
      </c>
      <c r="B5" t="s">
        <v>80</v>
      </c>
      <c r="C5" s="51">
        <v>5.9</v>
      </c>
      <c r="D5" s="51">
        <v>7.3</v>
      </c>
      <c r="E5" s="52">
        <v>8.0399999999999991</v>
      </c>
    </row>
    <row r="6" spans="1:5" x14ac:dyDescent="0.35">
      <c r="A6" s="40">
        <v>2015</v>
      </c>
      <c r="B6" t="s">
        <v>79</v>
      </c>
      <c r="C6" s="51">
        <v>338.2</v>
      </c>
      <c r="D6" s="51">
        <v>1162.7</v>
      </c>
      <c r="E6" s="52">
        <v>143.99</v>
      </c>
    </row>
    <row r="7" spans="1:5" x14ac:dyDescent="0.35">
      <c r="A7" s="40">
        <v>2015</v>
      </c>
      <c r="B7" t="s">
        <v>80</v>
      </c>
      <c r="C7" s="51">
        <v>5.5</v>
      </c>
      <c r="D7" s="51">
        <v>6.8</v>
      </c>
      <c r="E7" s="52">
        <v>9</v>
      </c>
    </row>
    <row r="8" spans="1:5" x14ac:dyDescent="0.35">
      <c r="A8" s="40">
        <v>2016</v>
      </c>
      <c r="B8" t="s">
        <v>79</v>
      </c>
      <c r="C8" s="51">
        <v>327.9</v>
      </c>
      <c r="D8" s="51">
        <v>1098.0999999999999</v>
      </c>
      <c r="E8" s="52">
        <v>145.94</v>
      </c>
    </row>
    <row r="9" spans="1:5" x14ac:dyDescent="0.35">
      <c r="A9" s="40">
        <v>2016</v>
      </c>
      <c r="B9" t="s">
        <v>80</v>
      </c>
      <c r="C9" s="51">
        <v>5.0999999999999996</v>
      </c>
      <c r="D9" s="51">
        <v>6.3</v>
      </c>
      <c r="E9" s="52">
        <v>11.47</v>
      </c>
    </row>
    <row r="10" spans="1:5" x14ac:dyDescent="0.35">
      <c r="A10" s="40">
        <v>2017</v>
      </c>
      <c r="B10" t="s">
        <v>79</v>
      </c>
      <c r="C10" s="51">
        <v>317.8</v>
      </c>
      <c r="D10" s="51">
        <v>1025</v>
      </c>
      <c r="E10" s="52">
        <v>145.30000000000001</v>
      </c>
    </row>
    <row r="11" spans="1:5" x14ac:dyDescent="0.35">
      <c r="A11" s="40">
        <v>2017</v>
      </c>
      <c r="B11" t="s">
        <v>80</v>
      </c>
      <c r="C11" s="51">
        <v>4.7</v>
      </c>
      <c r="D11" s="51">
        <v>6</v>
      </c>
      <c r="E11" s="52">
        <v>10.37</v>
      </c>
    </row>
    <row r="12" spans="1:5" x14ac:dyDescent="0.35">
      <c r="A12" s="40">
        <v>2018</v>
      </c>
      <c r="B12" t="s">
        <v>79</v>
      </c>
      <c r="C12" s="51">
        <v>307.2</v>
      </c>
      <c r="D12" s="51">
        <v>965.2</v>
      </c>
      <c r="E12" s="52">
        <v>158.15</v>
      </c>
    </row>
    <row r="13" spans="1:5" x14ac:dyDescent="0.35">
      <c r="A13" s="40">
        <v>2018</v>
      </c>
      <c r="B13" t="s">
        <v>80</v>
      </c>
      <c r="C13" s="51">
        <v>4.2</v>
      </c>
      <c r="D13" s="51">
        <v>5.2</v>
      </c>
      <c r="E13" s="52">
        <v>11.66</v>
      </c>
    </row>
    <row r="14" spans="1:5" x14ac:dyDescent="0.35">
      <c r="A14" s="40">
        <v>2019</v>
      </c>
      <c r="B14" t="s">
        <v>79</v>
      </c>
      <c r="C14" s="51">
        <v>300.39999999999998</v>
      </c>
      <c r="D14" s="51">
        <v>938</v>
      </c>
      <c r="E14" s="52">
        <v>164.29</v>
      </c>
    </row>
    <row r="15" spans="1:5" x14ac:dyDescent="0.35">
      <c r="A15" s="40">
        <v>2019</v>
      </c>
      <c r="B15" t="s">
        <v>80</v>
      </c>
      <c r="C15" s="51">
        <v>4</v>
      </c>
      <c r="D15" s="51">
        <v>4.9000000000000004</v>
      </c>
      <c r="E15" s="52">
        <v>11.21</v>
      </c>
    </row>
    <row r="16" spans="1:5" x14ac:dyDescent="0.35">
      <c r="A16" s="40">
        <v>2020</v>
      </c>
      <c r="B16" t="s">
        <v>79</v>
      </c>
      <c r="C16" s="51">
        <v>268.89999999999998</v>
      </c>
      <c r="D16" s="51">
        <v>810.9</v>
      </c>
      <c r="E16" s="52">
        <v>129.79</v>
      </c>
    </row>
    <row r="17" spans="1:5" x14ac:dyDescent="0.35">
      <c r="A17" s="40">
        <v>2020</v>
      </c>
      <c r="B17" t="s">
        <v>80</v>
      </c>
      <c r="C17" s="51">
        <v>3.2</v>
      </c>
      <c r="D17" s="51">
        <v>4.3</v>
      </c>
      <c r="E17" s="52">
        <v>7.56</v>
      </c>
    </row>
    <row r="18" spans="1:5" x14ac:dyDescent="0.35">
      <c r="A18" s="40">
        <v>2021</v>
      </c>
      <c r="B18" t="s">
        <v>79</v>
      </c>
      <c r="C18" s="51">
        <v>264.39999999999998</v>
      </c>
      <c r="D18" s="51">
        <v>814</v>
      </c>
      <c r="E18" s="52">
        <v>155.15</v>
      </c>
    </row>
    <row r="19" spans="1:5" x14ac:dyDescent="0.35">
      <c r="A19" s="40">
        <v>2021</v>
      </c>
      <c r="B19" t="s">
        <v>80</v>
      </c>
      <c r="C19" s="51">
        <v>3.3</v>
      </c>
      <c r="D19" s="51">
        <v>4.4000000000000004</v>
      </c>
      <c r="E19" s="52">
        <v>11.4</v>
      </c>
    </row>
    <row r="20" spans="1:5" x14ac:dyDescent="0.35">
      <c r="A20" s="40">
        <v>2022</v>
      </c>
      <c r="B20" t="s">
        <v>79</v>
      </c>
      <c r="C20" s="51">
        <v>267.8</v>
      </c>
      <c r="D20" s="51">
        <v>832.7</v>
      </c>
      <c r="E20" s="52">
        <v>227.46</v>
      </c>
    </row>
    <row r="21" spans="1:5" x14ac:dyDescent="0.35">
      <c r="A21" s="40">
        <v>2022</v>
      </c>
      <c r="B21" t="s">
        <v>80</v>
      </c>
      <c r="C21" s="51">
        <v>4</v>
      </c>
      <c r="D21" s="51">
        <v>5.4</v>
      </c>
      <c r="E21" s="52">
        <v>19.059999999999999</v>
      </c>
    </row>
    <row r="22" spans="1:5" x14ac:dyDescent="0.35">
      <c r="A22" s="40">
        <v>2023</v>
      </c>
      <c r="B22" t="s">
        <v>79</v>
      </c>
      <c r="C22" s="51">
        <v>267.89999999999998</v>
      </c>
      <c r="D22" s="51">
        <v>857.1</v>
      </c>
      <c r="E22" s="52">
        <v>300.75</v>
      </c>
    </row>
    <row r="23" spans="1:5" x14ac:dyDescent="0.35">
      <c r="A23" s="40">
        <v>2023</v>
      </c>
      <c r="B23" t="s">
        <v>80</v>
      </c>
      <c r="C23" s="51">
        <v>3.5</v>
      </c>
      <c r="D23" s="51">
        <v>4.8</v>
      </c>
      <c r="E23" s="52">
        <v>22.36</v>
      </c>
    </row>
    <row r="24" spans="1:5" x14ac:dyDescent="0.35">
      <c r="A24" s="40">
        <v>2024</v>
      </c>
      <c r="B24" t="s">
        <v>79</v>
      </c>
      <c r="C24" s="51">
        <v>268</v>
      </c>
      <c r="D24" s="51">
        <v>871.3</v>
      </c>
      <c r="E24" s="52">
        <v>349.02</v>
      </c>
    </row>
    <row r="25" spans="1:5" x14ac:dyDescent="0.35">
      <c r="A25" s="41">
        <v>2024</v>
      </c>
      <c r="B25" s="10" t="s">
        <v>80</v>
      </c>
      <c r="C25" s="53">
        <v>3.3</v>
      </c>
      <c r="D25" s="53">
        <v>4.8</v>
      </c>
      <c r="E25" s="54">
        <v>27.26</v>
      </c>
    </row>
    <row r="27" spans="1:5" x14ac:dyDescent="0.35">
      <c r="A27" s="38" t="s">
        <v>50</v>
      </c>
    </row>
    <row r="29" spans="1:5" x14ac:dyDescent="0.35">
      <c r="A29" s="38" t="s">
        <v>53</v>
      </c>
    </row>
    <row r="30" spans="1:5" x14ac:dyDescent="0.35">
      <c r="A30" s="38" t="s">
        <v>54</v>
      </c>
    </row>
    <row r="31" spans="1:5" x14ac:dyDescent="0.35">
      <c r="A31" s="38" t="s">
        <v>55</v>
      </c>
    </row>
    <row r="33" spans="1:1" x14ac:dyDescent="0.35">
      <c r="A33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7"/>
  <sheetViews>
    <sheetView workbookViewId="0"/>
  </sheetViews>
  <sheetFormatPr defaultColWidth="10.90625" defaultRowHeight="14.5" x14ac:dyDescent="0.35"/>
  <cols>
    <col min="1" max="1" width="6.7265625" style="38" customWidth="1"/>
    <col min="2" max="2" width="8.7265625" customWidth="1"/>
    <col min="3" max="3" width="21.7265625" customWidth="1"/>
    <col min="4" max="4" width="22.36328125" style="48" bestFit="1" customWidth="1"/>
    <col min="5" max="5" width="22.1796875" style="48" bestFit="1" customWidth="1"/>
    <col min="6" max="6" width="35.54296875" style="48" bestFit="1" customWidth="1"/>
  </cols>
  <sheetData>
    <row r="1" spans="1:6" x14ac:dyDescent="0.35">
      <c r="A1" s="38" t="s">
        <v>81</v>
      </c>
    </row>
    <row r="3" spans="1:6" x14ac:dyDescent="0.35">
      <c r="A3" s="39" t="s">
        <v>1</v>
      </c>
      <c r="B3" s="4" t="s">
        <v>82</v>
      </c>
      <c r="C3" s="4" t="s">
        <v>83</v>
      </c>
      <c r="D3" s="49" t="s">
        <v>48</v>
      </c>
      <c r="E3" s="49" t="s">
        <v>58</v>
      </c>
      <c r="F3" s="50" t="s">
        <v>52</v>
      </c>
    </row>
    <row r="4" spans="1:6" x14ac:dyDescent="0.35">
      <c r="A4" s="40">
        <v>2014</v>
      </c>
      <c r="B4" t="s">
        <v>71</v>
      </c>
      <c r="C4" t="s">
        <v>84</v>
      </c>
      <c r="D4" s="51">
        <v>25.4</v>
      </c>
      <c r="E4" s="51">
        <v>87.5</v>
      </c>
      <c r="F4" s="52">
        <v>10.69</v>
      </c>
    </row>
    <row r="5" spans="1:6" x14ac:dyDescent="0.35">
      <c r="A5" s="40">
        <v>2014</v>
      </c>
      <c r="B5" t="s">
        <v>70</v>
      </c>
      <c r="C5" t="s">
        <v>85</v>
      </c>
      <c r="D5" s="51">
        <v>18.3</v>
      </c>
      <c r="E5" s="51">
        <v>64.099999999999994</v>
      </c>
      <c r="F5" s="52">
        <v>7.8</v>
      </c>
    </row>
    <row r="6" spans="1:6" x14ac:dyDescent="0.35">
      <c r="A6" s="40">
        <v>2014</v>
      </c>
      <c r="B6" t="s">
        <v>73</v>
      </c>
      <c r="C6" t="s">
        <v>86</v>
      </c>
      <c r="D6" s="51">
        <v>21.6</v>
      </c>
      <c r="E6" s="51">
        <v>86.9</v>
      </c>
      <c r="F6" s="52">
        <v>8.66</v>
      </c>
    </row>
    <row r="7" spans="1:6" x14ac:dyDescent="0.35">
      <c r="A7" s="40">
        <v>2014</v>
      </c>
      <c r="B7" t="s">
        <v>87</v>
      </c>
      <c r="C7" t="s">
        <v>88</v>
      </c>
      <c r="D7" s="51">
        <v>9.6</v>
      </c>
      <c r="E7" s="51">
        <v>33.4</v>
      </c>
      <c r="F7" s="52">
        <v>2.69</v>
      </c>
    </row>
    <row r="8" spans="1:6" x14ac:dyDescent="0.35">
      <c r="A8" s="40">
        <v>2014</v>
      </c>
      <c r="B8" t="s">
        <v>74</v>
      </c>
      <c r="C8" t="s">
        <v>89</v>
      </c>
      <c r="D8" s="51">
        <v>23.4</v>
      </c>
      <c r="E8" s="51">
        <v>76.099999999999994</v>
      </c>
      <c r="F8" s="52">
        <v>8.2799999999999994</v>
      </c>
    </row>
    <row r="9" spans="1:6" x14ac:dyDescent="0.35">
      <c r="A9" s="40">
        <v>2014</v>
      </c>
      <c r="B9" t="s">
        <v>90</v>
      </c>
      <c r="C9" t="s">
        <v>91</v>
      </c>
      <c r="D9" s="51">
        <v>32.799999999999997</v>
      </c>
      <c r="E9" s="51">
        <v>108.7</v>
      </c>
      <c r="F9" s="52">
        <v>15.38</v>
      </c>
    </row>
    <row r="10" spans="1:6" x14ac:dyDescent="0.35">
      <c r="A10" s="40">
        <v>2014</v>
      </c>
      <c r="B10" t="s">
        <v>92</v>
      </c>
      <c r="C10" t="s">
        <v>93</v>
      </c>
      <c r="D10" s="51">
        <v>48.5</v>
      </c>
      <c r="E10" s="51">
        <v>166.7</v>
      </c>
      <c r="F10" s="52">
        <v>27.65</v>
      </c>
    </row>
    <row r="11" spans="1:6" x14ac:dyDescent="0.35">
      <c r="A11" s="40">
        <v>2014</v>
      </c>
      <c r="B11" t="s">
        <v>94</v>
      </c>
      <c r="C11" t="s">
        <v>95</v>
      </c>
      <c r="D11" s="51">
        <v>8.1999999999999993</v>
      </c>
      <c r="E11" s="51">
        <v>27.4</v>
      </c>
      <c r="F11" s="52">
        <v>3.96</v>
      </c>
    </row>
    <row r="12" spans="1:6" x14ac:dyDescent="0.35">
      <c r="A12" s="40">
        <v>2014</v>
      </c>
      <c r="B12" t="s">
        <v>96</v>
      </c>
      <c r="C12" t="s">
        <v>97</v>
      </c>
      <c r="D12" s="51">
        <v>20.9</v>
      </c>
      <c r="E12" s="51">
        <v>80.7</v>
      </c>
      <c r="F12" s="52">
        <v>10.63</v>
      </c>
    </row>
    <row r="13" spans="1:6" x14ac:dyDescent="0.35">
      <c r="A13" s="40">
        <v>2014</v>
      </c>
      <c r="B13" t="s">
        <v>98</v>
      </c>
      <c r="C13" t="s">
        <v>99</v>
      </c>
      <c r="D13" s="51">
        <v>8.8000000000000007</v>
      </c>
      <c r="E13" s="51">
        <v>32.4</v>
      </c>
      <c r="F13" s="52">
        <v>3.06</v>
      </c>
    </row>
    <row r="14" spans="1:6" x14ac:dyDescent="0.35">
      <c r="A14" s="40">
        <v>2014</v>
      </c>
      <c r="B14" t="s">
        <v>100</v>
      </c>
      <c r="C14" t="s">
        <v>101</v>
      </c>
      <c r="D14" s="51">
        <v>20.9</v>
      </c>
      <c r="E14" s="51">
        <v>71</v>
      </c>
      <c r="F14" s="52">
        <v>6.11</v>
      </c>
    </row>
    <row r="15" spans="1:6" x14ac:dyDescent="0.35">
      <c r="A15" s="40">
        <v>2014</v>
      </c>
      <c r="B15" t="s">
        <v>102</v>
      </c>
      <c r="C15" t="s">
        <v>103</v>
      </c>
      <c r="D15" s="51">
        <v>46</v>
      </c>
      <c r="E15" s="51">
        <v>162.30000000000001</v>
      </c>
      <c r="F15" s="52">
        <v>17.510000000000002</v>
      </c>
    </row>
    <row r="16" spans="1:6" x14ac:dyDescent="0.35">
      <c r="A16" s="40">
        <v>2014</v>
      </c>
      <c r="B16" t="s">
        <v>104</v>
      </c>
      <c r="C16" t="s">
        <v>105</v>
      </c>
      <c r="D16" s="51">
        <v>12.6</v>
      </c>
      <c r="E16" s="51">
        <v>48.7</v>
      </c>
      <c r="F16" s="52">
        <v>4.07</v>
      </c>
    </row>
    <row r="17" spans="1:6" x14ac:dyDescent="0.35">
      <c r="A17" s="40">
        <v>2014</v>
      </c>
      <c r="B17" t="s">
        <v>106</v>
      </c>
      <c r="C17" t="s">
        <v>107</v>
      </c>
      <c r="D17" s="51">
        <v>11.9</v>
      </c>
      <c r="E17" s="51">
        <v>37.799999999999997</v>
      </c>
      <c r="F17" s="52">
        <v>4.01</v>
      </c>
    </row>
    <row r="18" spans="1:6" x14ac:dyDescent="0.35">
      <c r="A18" s="40">
        <v>2014</v>
      </c>
      <c r="B18" t="s">
        <v>108</v>
      </c>
      <c r="C18" t="s">
        <v>109</v>
      </c>
      <c r="D18" s="51">
        <v>31.9</v>
      </c>
      <c r="E18" s="51">
        <v>121.9</v>
      </c>
      <c r="F18" s="52">
        <v>14.36</v>
      </c>
    </row>
    <row r="19" spans="1:6" x14ac:dyDescent="0.35">
      <c r="A19" s="40">
        <v>2014</v>
      </c>
      <c r="B19" t="s">
        <v>72</v>
      </c>
      <c r="C19" t="s">
        <v>110</v>
      </c>
      <c r="D19" s="51">
        <v>14.9</v>
      </c>
      <c r="E19" s="51">
        <v>57.2</v>
      </c>
      <c r="F19" s="52">
        <v>5.63</v>
      </c>
    </row>
    <row r="20" spans="1:6" x14ac:dyDescent="0.35">
      <c r="A20" s="40">
        <v>2015</v>
      </c>
      <c r="B20" t="s">
        <v>71</v>
      </c>
      <c r="C20" t="s">
        <v>84</v>
      </c>
      <c r="D20" s="51">
        <v>24.6</v>
      </c>
      <c r="E20" s="51">
        <v>79.400000000000006</v>
      </c>
      <c r="F20" s="52">
        <v>10.39</v>
      </c>
    </row>
    <row r="21" spans="1:6" x14ac:dyDescent="0.35">
      <c r="A21" s="40">
        <v>2015</v>
      </c>
      <c r="B21" t="s">
        <v>70</v>
      </c>
      <c r="C21" t="s">
        <v>85</v>
      </c>
      <c r="D21" s="51">
        <v>17.899999999999999</v>
      </c>
      <c r="E21" s="51">
        <v>59.6</v>
      </c>
      <c r="F21" s="52">
        <v>8.27</v>
      </c>
    </row>
    <row r="22" spans="1:6" x14ac:dyDescent="0.35">
      <c r="A22" s="40">
        <v>2015</v>
      </c>
      <c r="B22" t="s">
        <v>73</v>
      </c>
      <c r="C22" t="s">
        <v>86</v>
      </c>
      <c r="D22" s="51">
        <v>21.6</v>
      </c>
      <c r="E22" s="51">
        <v>81.599999999999994</v>
      </c>
      <c r="F22" s="52">
        <v>8.51</v>
      </c>
    </row>
    <row r="23" spans="1:6" x14ac:dyDescent="0.35">
      <c r="A23" s="40">
        <v>2015</v>
      </c>
      <c r="B23" t="s">
        <v>87</v>
      </c>
      <c r="C23" t="s">
        <v>88</v>
      </c>
      <c r="D23" s="51">
        <v>9.1</v>
      </c>
      <c r="E23" s="51">
        <v>31.5</v>
      </c>
      <c r="F23" s="52">
        <v>2.65</v>
      </c>
    </row>
    <row r="24" spans="1:6" x14ac:dyDescent="0.35">
      <c r="A24" s="40">
        <v>2015</v>
      </c>
      <c r="B24" t="s">
        <v>74</v>
      </c>
      <c r="C24" t="s">
        <v>89</v>
      </c>
      <c r="D24" s="51">
        <v>22.5</v>
      </c>
      <c r="E24" s="51">
        <v>69.900000000000006</v>
      </c>
      <c r="F24" s="52">
        <v>8.73</v>
      </c>
    </row>
    <row r="25" spans="1:6" x14ac:dyDescent="0.35">
      <c r="A25" s="40">
        <v>2015</v>
      </c>
      <c r="B25" t="s">
        <v>90</v>
      </c>
      <c r="C25" t="s">
        <v>91</v>
      </c>
      <c r="D25" s="51">
        <v>32.200000000000003</v>
      </c>
      <c r="E25" s="51">
        <v>102.4</v>
      </c>
      <c r="F25" s="52">
        <v>15.18</v>
      </c>
    </row>
    <row r="26" spans="1:6" x14ac:dyDescent="0.35">
      <c r="A26" s="40">
        <v>2015</v>
      </c>
      <c r="B26" t="s">
        <v>92</v>
      </c>
      <c r="C26" t="s">
        <v>93</v>
      </c>
      <c r="D26" s="51">
        <v>47.4</v>
      </c>
      <c r="E26" s="51">
        <v>155.30000000000001</v>
      </c>
      <c r="F26" s="52">
        <v>26.76</v>
      </c>
    </row>
    <row r="27" spans="1:6" x14ac:dyDescent="0.35">
      <c r="A27" s="40">
        <v>2015</v>
      </c>
      <c r="B27" t="s">
        <v>94</v>
      </c>
      <c r="C27" t="s">
        <v>95</v>
      </c>
      <c r="D27" s="51">
        <v>7.9</v>
      </c>
      <c r="E27" s="51">
        <v>24.4</v>
      </c>
      <c r="F27" s="52">
        <v>4.1500000000000004</v>
      </c>
    </row>
    <row r="28" spans="1:6" x14ac:dyDescent="0.35">
      <c r="A28" s="40">
        <v>2015</v>
      </c>
      <c r="B28" t="s">
        <v>96</v>
      </c>
      <c r="C28" t="s">
        <v>97</v>
      </c>
      <c r="D28" s="51">
        <v>20.399999999999999</v>
      </c>
      <c r="E28" s="51">
        <v>75.400000000000006</v>
      </c>
      <c r="F28" s="52">
        <v>11.17</v>
      </c>
    </row>
    <row r="29" spans="1:6" x14ac:dyDescent="0.35">
      <c r="A29" s="40">
        <v>2015</v>
      </c>
      <c r="B29" t="s">
        <v>98</v>
      </c>
      <c r="C29" t="s">
        <v>99</v>
      </c>
      <c r="D29" s="51">
        <v>8.6999999999999993</v>
      </c>
      <c r="E29" s="51">
        <v>30.3</v>
      </c>
      <c r="F29" s="52">
        <v>3.22</v>
      </c>
    </row>
    <row r="30" spans="1:6" x14ac:dyDescent="0.35">
      <c r="A30" s="40">
        <v>2015</v>
      </c>
      <c r="B30" t="s">
        <v>100</v>
      </c>
      <c r="C30" t="s">
        <v>101</v>
      </c>
      <c r="D30" s="51">
        <v>20.7</v>
      </c>
      <c r="E30" s="51">
        <v>64.5</v>
      </c>
      <c r="F30" s="52">
        <v>6.93</v>
      </c>
    </row>
    <row r="31" spans="1:6" x14ac:dyDescent="0.35">
      <c r="A31" s="40">
        <v>2015</v>
      </c>
      <c r="B31" t="s">
        <v>102</v>
      </c>
      <c r="C31" t="s">
        <v>103</v>
      </c>
      <c r="D31" s="51">
        <v>44.7</v>
      </c>
      <c r="E31" s="51">
        <v>151.6</v>
      </c>
      <c r="F31" s="52">
        <v>18.04</v>
      </c>
    </row>
    <row r="32" spans="1:6" x14ac:dyDescent="0.35">
      <c r="A32" s="40">
        <v>2015</v>
      </c>
      <c r="B32" t="s">
        <v>104</v>
      </c>
      <c r="C32" t="s">
        <v>105</v>
      </c>
      <c r="D32" s="51">
        <v>12.1</v>
      </c>
      <c r="E32" s="51">
        <v>43.9</v>
      </c>
      <c r="F32" s="52">
        <v>4.12</v>
      </c>
    </row>
    <row r="33" spans="1:6" x14ac:dyDescent="0.35">
      <c r="A33" s="40">
        <v>2015</v>
      </c>
      <c r="B33" t="s">
        <v>106</v>
      </c>
      <c r="C33" t="s">
        <v>107</v>
      </c>
      <c r="D33" s="51">
        <v>11.8</v>
      </c>
      <c r="E33" s="51">
        <v>36.200000000000003</v>
      </c>
      <c r="F33" s="52">
        <v>4.26</v>
      </c>
    </row>
    <row r="34" spans="1:6" x14ac:dyDescent="0.35">
      <c r="A34" s="40">
        <v>2015</v>
      </c>
      <c r="B34" t="s">
        <v>108</v>
      </c>
      <c r="C34" t="s">
        <v>109</v>
      </c>
      <c r="D34" s="51">
        <v>31.3</v>
      </c>
      <c r="E34" s="51">
        <v>112.5</v>
      </c>
      <c r="F34" s="52">
        <v>14.67</v>
      </c>
    </row>
    <row r="35" spans="1:6" x14ac:dyDescent="0.35">
      <c r="A35" s="40">
        <v>2015</v>
      </c>
      <c r="B35" t="s">
        <v>72</v>
      </c>
      <c r="C35" t="s">
        <v>110</v>
      </c>
      <c r="D35" s="51">
        <v>14.6</v>
      </c>
      <c r="E35" s="51">
        <v>50.8</v>
      </c>
      <c r="F35" s="52">
        <v>5.94</v>
      </c>
    </row>
    <row r="36" spans="1:6" x14ac:dyDescent="0.35">
      <c r="A36" s="40">
        <v>2016</v>
      </c>
      <c r="B36" t="s">
        <v>71</v>
      </c>
      <c r="C36" t="s">
        <v>84</v>
      </c>
      <c r="D36" s="51">
        <v>23.7</v>
      </c>
      <c r="E36" s="51">
        <v>76.400000000000006</v>
      </c>
      <c r="F36" s="52">
        <v>11.49</v>
      </c>
    </row>
    <row r="37" spans="1:6" x14ac:dyDescent="0.35">
      <c r="A37" s="40">
        <v>2016</v>
      </c>
      <c r="B37" t="s">
        <v>70</v>
      </c>
      <c r="C37" t="s">
        <v>85</v>
      </c>
      <c r="D37" s="51">
        <v>17.3</v>
      </c>
      <c r="E37" s="51">
        <v>55.8</v>
      </c>
      <c r="F37" s="52">
        <v>8.4</v>
      </c>
    </row>
    <row r="38" spans="1:6" x14ac:dyDescent="0.35">
      <c r="A38" s="40">
        <v>2016</v>
      </c>
      <c r="B38" t="s">
        <v>73</v>
      </c>
      <c r="C38" t="s">
        <v>86</v>
      </c>
      <c r="D38" s="51">
        <v>21.1</v>
      </c>
      <c r="E38" s="51">
        <v>77.400000000000006</v>
      </c>
      <c r="F38" s="52">
        <v>9.36</v>
      </c>
    </row>
    <row r="39" spans="1:6" x14ac:dyDescent="0.35">
      <c r="A39" s="40">
        <v>2016</v>
      </c>
      <c r="B39" t="s">
        <v>87</v>
      </c>
      <c r="C39" t="s">
        <v>88</v>
      </c>
      <c r="D39" s="51">
        <v>8.9</v>
      </c>
      <c r="E39" s="51">
        <v>29.5</v>
      </c>
      <c r="F39" s="52">
        <v>3.03</v>
      </c>
    </row>
    <row r="40" spans="1:6" x14ac:dyDescent="0.35">
      <c r="A40" s="40">
        <v>2016</v>
      </c>
      <c r="B40" t="s">
        <v>74</v>
      </c>
      <c r="C40" t="s">
        <v>89</v>
      </c>
      <c r="D40" s="51">
        <v>21.7</v>
      </c>
      <c r="E40" s="51">
        <v>65.400000000000006</v>
      </c>
      <c r="F40" s="52">
        <v>10.6</v>
      </c>
    </row>
    <row r="41" spans="1:6" x14ac:dyDescent="0.35">
      <c r="A41" s="40">
        <v>2016</v>
      </c>
      <c r="B41" t="s">
        <v>90</v>
      </c>
      <c r="C41" t="s">
        <v>91</v>
      </c>
      <c r="D41" s="51">
        <v>31.4</v>
      </c>
      <c r="E41" s="51">
        <v>95.4</v>
      </c>
      <c r="F41" s="52">
        <v>15.74</v>
      </c>
    </row>
    <row r="42" spans="1:6" x14ac:dyDescent="0.35">
      <c r="A42" s="40">
        <v>2016</v>
      </c>
      <c r="B42" t="s">
        <v>92</v>
      </c>
      <c r="C42" t="s">
        <v>93</v>
      </c>
      <c r="D42" s="51">
        <v>46</v>
      </c>
      <c r="E42" s="51">
        <v>146.80000000000001</v>
      </c>
      <c r="F42" s="52">
        <v>27.47</v>
      </c>
    </row>
    <row r="43" spans="1:6" x14ac:dyDescent="0.35">
      <c r="A43" s="40">
        <v>2016</v>
      </c>
      <c r="B43" t="s">
        <v>94</v>
      </c>
      <c r="C43" t="s">
        <v>95</v>
      </c>
      <c r="D43" s="51">
        <v>7.6</v>
      </c>
      <c r="E43" s="51">
        <v>23</v>
      </c>
      <c r="F43" s="52">
        <v>4.0199999999999996</v>
      </c>
    </row>
    <row r="44" spans="1:6" x14ac:dyDescent="0.35">
      <c r="A44" s="40">
        <v>2016</v>
      </c>
      <c r="B44" t="s">
        <v>96</v>
      </c>
      <c r="C44" t="s">
        <v>97</v>
      </c>
      <c r="D44" s="51">
        <v>20.100000000000001</v>
      </c>
      <c r="E44" s="51">
        <v>71.8</v>
      </c>
      <c r="F44" s="52">
        <v>11.45</v>
      </c>
    </row>
    <row r="45" spans="1:6" x14ac:dyDescent="0.35">
      <c r="A45" s="40">
        <v>2016</v>
      </c>
      <c r="B45" t="s">
        <v>98</v>
      </c>
      <c r="C45" t="s">
        <v>99</v>
      </c>
      <c r="D45" s="51">
        <v>8.4</v>
      </c>
      <c r="E45" s="51">
        <v>28.9</v>
      </c>
      <c r="F45" s="52">
        <v>3.11</v>
      </c>
    </row>
    <row r="46" spans="1:6" x14ac:dyDescent="0.35">
      <c r="A46" s="40">
        <v>2016</v>
      </c>
      <c r="B46" t="s">
        <v>100</v>
      </c>
      <c r="C46" t="s">
        <v>101</v>
      </c>
      <c r="D46" s="51">
        <v>20.100000000000001</v>
      </c>
      <c r="E46" s="51">
        <v>61.5</v>
      </c>
      <c r="F46" s="52">
        <v>6.7</v>
      </c>
    </row>
    <row r="47" spans="1:6" x14ac:dyDescent="0.35">
      <c r="A47" s="40">
        <v>2016</v>
      </c>
      <c r="B47" t="s">
        <v>102</v>
      </c>
      <c r="C47" t="s">
        <v>103</v>
      </c>
      <c r="D47" s="51">
        <v>43.3</v>
      </c>
      <c r="E47" s="51">
        <v>144.1</v>
      </c>
      <c r="F47" s="52">
        <v>17.93</v>
      </c>
    </row>
    <row r="48" spans="1:6" x14ac:dyDescent="0.35">
      <c r="A48" s="40">
        <v>2016</v>
      </c>
      <c r="B48" t="s">
        <v>104</v>
      </c>
      <c r="C48" t="s">
        <v>105</v>
      </c>
      <c r="D48" s="51">
        <v>11.9</v>
      </c>
      <c r="E48" s="51">
        <v>40.5</v>
      </c>
      <c r="F48" s="52">
        <v>3.64</v>
      </c>
    </row>
    <row r="49" spans="1:6" x14ac:dyDescent="0.35">
      <c r="A49" s="40">
        <v>2016</v>
      </c>
      <c r="B49" t="s">
        <v>106</v>
      </c>
      <c r="C49" t="s">
        <v>107</v>
      </c>
      <c r="D49" s="51">
        <v>11.4</v>
      </c>
      <c r="E49" s="51">
        <v>34.200000000000003</v>
      </c>
      <c r="F49" s="52">
        <v>4.57</v>
      </c>
    </row>
    <row r="50" spans="1:6" x14ac:dyDescent="0.35">
      <c r="A50" s="40">
        <v>2016</v>
      </c>
      <c r="B50" t="s">
        <v>108</v>
      </c>
      <c r="C50" t="s">
        <v>109</v>
      </c>
      <c r="D50" s="51">
        <v>30.2</v>
      </c>
      <c r="E50" s="51">
        <v>107.7</v>
      </c>
      <c r="F50" s="52">
        <v>14.08</v>
      </c>
    </row>
    <row r="51" spans="1:6" x14ac:dyDescent="0.35">
      <c r="A51" s="40">
        <v>2016</v>
      </c>
      <c r="B51" t="s">
        <v>72</v>
      </c>
      <c r="C51" t="s">
        <v>110</v>
      </c>
      <c r="D51" s="51">
        <v>14.2</v>
      </c>
      <c r="E51" s="51">
        <v>46.1</v>
      </c>
      <c r="F51" s="52">
        <v>5.81</v>
      </c>
    </row>
    <row r="52" spans="1:6" x14ac:dyDescent="0.35">
      <c r="A52" s="40">
        <v>2017</v>
      </c>
      <c r="B52" t="s">
        <v>71</v>
      </c>
      <c r="C52" t="s">
        <v>84</v>
      </c>
      <c r="D52" s="51">
        <v>22.7</v>
      </c>
      <c r="E52" s="51">
        <v>70.099999999999994</v>
      </c>
      <c r="F52" s="52">
        <v>11.31</v>
      </c>
    </row>
    <row r="53" spans="1:6" x14ac:dyDescent="0.35">
      <c r="A53" s="40">
        <v>2017</v>
      </c>
      <c r="B53" t="s">
        <v>70</v>
      </c>
      <c r="C53" t="s">
        <v>85</v>
      </c>
      <c r="D53" s="51">
        <v>17.100000000000001</v>
      </c>
      <c r="E53" s="51">
        <v>51.8</v>
      </c>
      <c r="F53" s="52">
        <v>8.94</v>
      </c>
    </row>
    <row r="54" spans="1:6" x14ac:dyDescent="0.35">
      <c r="A54" s="40">
        <v>2017</v>
      </c>
      <c r="B54" t="s">
        <v>73</v>
      </c>
      <c r="C54" t="s">
        <v>86</v>
      </c>
      <c r="D54" s="51">
        <v>20.399999999999999</v>
      </c>
      <c r="E54" s="51">
        <v>73.900000000000006</v>
      </c>
      <c r="F54" s="52">
        <v>8.67</v>
      </c>
    </row>
    <row r="55" spans="1:6" x14ac:dyDescent="0.35">
      <c r="A55" s="40">
        <v>2017</v>
      </c>
      <c r="B55" t="s">
        <v>87</v>
      </c>
      <c r="C55" t="s">
        <v>88</v>
      </c>
      <c r="D55" s="51">
        <v>8.5</v>
      </c>
      <c r="E55" s="51">
        <v>25.7</v>
      </c>
      <c r="F55" s="52">
        <v>3.22</v>
      </c>
    </row>
    <row r="56" spans="1:6" x14ac:dyDescent="0.35">
      <c r="A56" s="40">
        <v>2017</v>
      </c>
      <c r="B56" t="s">
        <v>74</v>
      </c>
      <c r="C56" t="s">
        <v>89</v>
      </c>
      <c r="D56" s="51">
        <v>21</v>
      </c>
      <c r="E56" s="51">
        <v>60.7</v>
      </c>
      <c r="F56" s="52">
        <v>9.76</v>
      </c>
    </row>
    <row r="57" spans="1:6" x14ac:dyDescent="0.35">
      <c r="A57" s="40">
        <v>2017</v>
      </c>
      <c r="B57" t="s">
        <v>90</v>
      </c>
      <c r="C57" t="s">
        <v>91</v>
      </c>
      <c r="D57" s="51">
        <v>30.2</v>
      </c>
      <c r="E57" s="51">
        <v>89.1</v>
      </c>
      <c r="F57" s="52">
        <v>15.56</v>
      </c>
    </row>
    <row r="58" spans="1:6" x14ac:dyDescent="0.35">
      <c r="A58" s="40">
        <v>2017</v>
      </c>
      <c r="B58" t="s">
        <v>92</v>
      </c>
      <c r="C58" t="s">
        <v>93</v>
      </c>
      <c r="D58" s="51">
        <v>44.6</v>
      </c>
      <c r="E58" s="51">
        <v>136.69999999999999</v>
      </c>
      <c r="F58" s="52">
        <v>27.79</v>
      </c>
    </row>
    <row r="59" spans="1:6" x14ac:dyDescent="0.35">
      <c r="A59" s="40">
        <v>2017</v>
      </c>
      <c r="B59" t="s">
        <v>94</v>
      </c>
      <c r="C59" t="s">
        <v>95</v>
      </c>
      <c r="D59" s="51">
        <v>7.4</v>
      </c>
      <c r="E59" s="51">
        <v>21.2</v>
      </c>
      <c r="F59" s="52">
        <v>4.09</v>
      </c>
    </row>
    <row r="60" spans="1:6" x14ac:dyDescent="0.35">
      <c r="A60" s="40">
        <v>2017</v>
      </c>
      <c r="B60" t="s">
        <v>96</v>
      </c>
      <c r="C60" t="s">
        <v>97</v>
      </c>
      <c r="D60" s="51">
        <v>19.7</v>
      </c>
      <c r="E60" s="51">
        <v>68.900000000000006</v>
      </c>
      <c r="F60" s="52">
        <v>10.81</v>
      </c>
    </row>
    <row r="61" spans="1:6" x14ac:dyDescent="0.35">
      <c r="A61" s="40">
        <v>2017</v>
      </c>
      <c r="B61" t="s">
        <v>98</v>
      </c>
      <c r="C61" t="s">
        <v>99</v>
      </c>
      <c r="D61" s="51">
        <v>8.4</v>
      </c>
      <c r="E61" s="51">
        <v>27.6</v>
      </c>
      <c r="F61" s="52">
        <v>3.28</v>
      </c>
    </row>
    <row r="62" spans="1:6" x14ac:dyDescent="0.35">
      <c r="A62" s="40">
        <v>2017</v>
      </c>
      <c r="B62" t="s">
        <v>100</v>
      </c>
      <c r="C62" t="s">
        <v>101</v>
      </c>
      <c r="D62" s="51">
        <v>19.5</v>
      </c>
      <c r="E62" s="51">
        <v>57.9</v>
      </c>
      <c r="F62" s="52">
        <v>6.75</v>
      </c>
    </row>
    <row r="63" spans="1:6" x14ac:dyDescent="0.35">
      <c r="A63" s="40">
        <v>2017</v>
      </c>
      <c r="B63" t="s">
        <v>102</v>
      </c>
      <c r="C63" t="s">
        <v>103</v>
      </c>
      <c r="D63" s="51">
        <v>41.5</v>
      </c>
      <c r="E63" s="51">
        <v>133.80000000000001</v>
      </c>
      <c r="F63" s="52">
        <v>17.21</v>
      </c>
    </row>
    <row r="64" spans="1:6" x14ac:dyDescent="0.35">
      <c r="A64" s="40">
        <v>2017</v>
      </c>
      <c r="B64" t="s">
        <v>104</v>
      </c>
      <c r="C64" t="s">
        <v>105</v>
      </c>
      <c r="D64" s="51">
        <v>11.4</v>
      </c>
      <c r="E64" s="51">
        <v>35.799999999999997</v>
      </c>
      <c r="F64" s="52">
        <v>3.91</v>
      </c>
    </row>
    <row r="65" spans="1:6" x14ac:dyDescent="0.35">
      <c r="A65" s="40">
        <v>2017</v>
      </c>
      <c r="B65" t="s">
        <v>106</v>
      </c>
      <c r="C65" t="s">
        <v>107</v>
      </c>
      <c r="D65" s="51">
        <v>10.9</v>
      </c>
      <c r="E65" s="51">
        <v>31.6</v>
      </c>
      <c r="F65" s="52">
        <v>4.2</v>
      </c>
    </row>
    <row r="66" spans="1:6" x14ac:dyDescent="0.35">
      <c r="A66" s="40">
        <v>2017</v>
      </c>
      <c r="B66" t="s">
        <v>108</v>
      </c>
      <c r="C66" t="s">
        <v>109</v>
      </c>
      <c r="D66" s="51">
        <v>29.6</v>
      </c>
      <c r="E66" s="51">
        <v>102.4</v>
      </c>
      <c r="F66" s="52">
        <v>14.45</v>
      </c>
    </row>
    <row r="67" spans="1:6" x14ac:dyDescent="0.35">
      <c r="A67" s="40">
        <v>2017</v>
      </c>
      <c r="B67" t="s">
        <v>72</v>
      </c>
      <c r="C67" t="s">
        <v>110</v>
      </c>
      <c r="D67" s="51">
        <v>13.9</v>
      </c>
      <c r="E67" s="51">
        <v>43.7</v>
      </c>
      <c r="F67" s="52">
        <v>5.71</v>
      </c>
    </row>
    <row r="68" spans="1:6" x14ac:dyDescent="0.35">
      <c r="A68" s="40">
        <v>2018</v>
      </c>
      <c r="B68" t="s">
        <v>71</v>
      </c>
      <c r="C68" t="s">
        <v>84</v>
      </c>
      <c r="D68" s="51">
        <v>21.5</v>
      </c>
      <c r="E68" s="51">
        <v>63.6</v>
      </c>
      <c r="F68" s="52">
        <v>12.88</v>
      </c>
    </row>
    <row r="69" spans="1:6" x14ac:dyDescent="0.35">
      <c r="A69" s="40">
        <v>2018</v>
      </c>
      <c r="B69" t="s">
        <v>70</v>
      </c>
      <c r="C69" t="s">
        <v>85</v>
      </c>
      <c r="D69" s="51">
        <v>16.399999999999999</v>
      </c>
      <c r="E69" s="51">
        <v>48.1</v>
      </c>
      <c r="F69" s="52">
        <v>9.8800000000000008</v>
      </c>
    </row>
    <row r="70" spans="1:6" x14ac:dyDescent="0.35">
      <c r="A70" s="40">
        <v>2018</v>
      </c>
      <c r="B70" t="s">
        <v>73</v>
      </c>
      <c r="C70" t="s">
        <v>86</v>
      </c>
      <c r="D70" s="51">
        <v>20</v>
      </c>
      <c r="E70" s="51">
        <v>70.5</v>
      </c>
      <c r="F70" s="52">
        <v>9.5299999999999994</v>
      </c>
    </row>
    <row r="71" spans="1:6" x14ac:dyDescent="0.35">
      <c r="A71" s="40">
        <v>2018</v>
      </c>
      <c r="B71" t="s">
        <v>87</v>
      </c>
      <c r="C71" t="s">
        <v>88</v>
      </c>
      <c r="D71" s="51">
        <v>8.3000000000000007</v>
      </c>
      <c r="E71" s="51">
        <v>23.7</v>
      </c>
      <c r="F71" s="52">
        <v>3.49</v>
      </c>
    </row>
    <row r="72" spans="1:6" x14ac:dyDescent="0.35">
      <c r="A72" s="40">
        <v>2018</v>
      </c>
      <c r="B72" t="s">
        <v>74</v>
      </c>
      <c r="C72" t="s">
        <v>89</v>
      </c>
      <c r="D72" s="51">
        <v>20.2</v>
      </c>
      <c r="E72" s="51">
        <v>56.9</v>
      </c>
      <c r="F72" s="52">
        <v>11.18</v>
      </c>
    </row>
    <row r="73" spans="1:6" x14ac:dyDescent="0.35">
      <c r="A73" s="40">
        <v>2018</v>
      </c>
      <c r="B73" t="s">
        <v>90</v>
      </c>
      <c r="C73" t="s">
        <v>91</v>
      </c>
      <c r="D73" s="51">
        <v>30</v>
      </c>
      <c r="E73" s="51">
        <v>84.8</v>
      </c>
      <c r="F73" s="52">
        <v>16.59</v>
      </c>
    </row>
    <row r="74" spans="1:6" x14ac:dyDescent="0.35">
      <c r="A74" s="40">
        <v>2018</v>
      </c>
      <c r="B74" t="s">
        <v>92</v>
      </c>
      <c r="C74" t="s">
        <v>93</v>
      </c>
      <c r="D74" s="51">
        <v>42.9</v>
      </c>
      <c r="E74" s="51">
        <v>129.30000000000001</v>
      </c>
      <c r="F74" s="52">
        <v>30.16</v>
      </c>
    </row>
    <row r="75" spans="1:6" x14ac:dyDescent="0.35">
      <c r="A75" s="40">
        <v>2018</v>
      </c>
      <c r="B75" t="s">
        <v>94</v>
      </c>
      <c r="C75" t="s">
        <v>95</v>
      </c>
      <c r="D75" s="51">
        <v>7.2</v>
      </c>
      <c r="E75" s="51">
        <v>20.399999999999999</v>
      </c>
      <c r="F75" s="52">
        <v>4.28</v>
      </c>
    </row>
    <row r="76" spans="1:6" x14ac:dyDescent="0.35">
      <c r="A76" s="40">
        <v>2018</v>
      </c>
      <c r="B76" t="s">
        <v>96</v>
      </c>
      <c r="C76" t="s">
        <v>97</v>
      </c>
      <c r="D76" s="51">
        <v>19.100000000000001</v>
      </c>
      <c r="E76" s="51">
        <v>65.099999999999994</v>
      </c>
      <c r="F76" s="52">
        <v>12.16</v>
      </c>
    </row>
    <row r="77" spans="1:6" x14ac:dyDescent="0.35">
      <c r="A77" s="40">
        <v>2018</v>
      </c>
      <c r="B77" t="s">
        <v>98</v>
      </c>
      <c r="C77" t="s">
        <v>99</v>
      </c>
      <c r="D77" s="51">
        <v>8.3000000000000007</v>
      </c>
      <c r="E77" s="51">
        <v>26.8</v>
      </c>
      <c r="F77" s="52">
        <v>3.69</v>
      </c>
    </row>
    <row r="78" spans="1:6" x14ac:dyDescent="0.35">
      <c r="A78" s="40">
        <v>2018</v>
      </c>
      <c r="B78" t="s">
        <v>100</v>
      </c>
      <c r="C78" t="s">
        <v>101</v>
      </c>
      <c r="D78" s="51">
        <v>18.8</v>
      </c>
      <c r="E78" s="51">
        <v>53.4</v>
      </c>
      <c r="F78" s="52">
        <v>7.79</v>
      </c>
    </row>
    <row r="79" spans="1:6" x14ac:dyDescent="0.35">
      <c r="A79" s="40">
        <v>2018</v>
      </c>
      <c r="B79" t="s">
        <v>102</v>
      </c>
      <c r="C79" t="s">
        <v>103</v>
      </c>
      <c r="D79" s="51">
        <v>39.799999999999997</v>
      </c>
      <c r="E79" s="51">
        <v>126.3</v>
      </c>
      <c r="F79" s="52">
        <v>18.8</v>
      </c>
    </row>
    <row r="80" spans="1:6" x14ac:dyDescent="0.35">
      <c r="A80" s="40">
        <v>2018</v>
      </c>
      <c r="B80" t="s">
        <v>104</v>
      </c>
      <c r="C80" t="s">
        <v>105</v>
      </c>
      <c r="D80" s="51">
        <v>11</v>
      </c>
      <c r="E80" s="51">
        <v>33.5</v>
      </c>
      <c r="F80" s="52">
        <v>4.32</v>
      </c>
    </row>
    <row r="81" spans="1:6" x14ac:dyDescent="0.35">
      <c r="A81" s="40">
        <v>2018</v>
      </c>
      <c r="B81" t="s">
        <v>106</v>
      </c>
      <c r="C81" t="s">
        <v>107</v>
      </c>
      <c r="D81" s="51">
        <v>10.5</v>
      </c>
      <c r="E81" s="51">
        <v>29.1</v>
      </c>
      <c r="F81" s="52">
        <v>4.71</v>
      </c>
    </row>
    <row r="82" spans="1:6" x14ac:dyDescent="0.35">
      <c r="A82" s="40">
        <v>2018</v>
      </c>
      <c r="B82" t="s">
        <v>108</v>
      </c>
      <c r="C82" t="s">
        <v>109</v>
      </c>
      <c r="D82" s="51">
        <v>28.3</v>
      </c>
      <c r="E82" s="51">
        <v>96.9</v>
      </c>
      <c r="F82" s="52">
        <v>14.87</v>
      </c>
    </row>
    <row r="83" spans="1:6" x14ac:dyDescent="0.35">
      <c r="A83" s="40">
        <v>2018</v>
      </c>
      <c r="B83" t="s">
        <v>72</v>
      </c>
      <c r="C83" t="s">
        <v>110</v>
      </c>
      <c r="D83" s="51">
        <v>13.6</v>
      </c>
      <c r="E83" s="51">
        <v>42</v>
      </c>
      <c r="F83" s="52">
        <v>5.47</v>
      </c>
    </row>
    <row r="84" spans="1:6" x14ac:dyDescent="0.35">
      <c r="A84" s="40">
        <v>2019</v>
      </c>
      <c r="B84" t="s">
        <v>71</v>
      </c>
      <c r="C84" t="s">
        <v>84</v>
      </c>
      <c r="D84" s="51">
        <v>22.1</v>
      </c>
      <c r="E84" s="51">
        <v>61.8</v>
      </c>
      <c r="F84" s="52">
        <v>13.14</v>
      </c>
    </row>
    <row r="85" spans="1:6" x14ac:dyDescent="0.35">
      <c r="A85" s="40">
        <v>2019</v>
      </c>
      <c r="B85" t="s">
        <v>70</v>
      </c>
      <c r="C85" t="s">
        <v>85</v>
      </c>
      <c r="D85" s="51">
        <v>16.3</v>
      </c>
      <c r="E85" s="51">
        <v>47</v>
      </c>
      <c r="F85" s="52">
        <v>9.83</v>
      </c>
    </row>
    <row r="86" spans="1:6" x14ac:dyDescent="0.35">
      <c r="A86" s="40">
        <v>2019</v>
      </c>
      <c r="B86" t="s">
        <v>73</v>
      </c>
      <c r="C86" t="s">
        <v>86</v>
      </c>
      <c r="D86" s="51">
        <v>19.7</v>
      </c>
      <c r="E86" s="51">
        <v>69</v>
      </c>
      <c r="F86" s="52">
        <v>9.33</v>
      </c>
    </row>
    <row r="87" spans="1:6" x14ac:dyDescent="0.35">
      <c r="A87" s="40">
        <v>2019</v>
      </c>
      <c r="B87" t="s">
        <v>87</v>
      </c>
      <c r="C87" t="s">
        <v>88</v>
      </c>
      <c r="D87" s="51">
        <v>8</v>
      </c>
      <c r="E87" s="51">
        <v>22.6</v>
      </c>
      <c r="F87" s="52">
        <v>2.97</v>
      </c>
    </row>
    <row r="88" spans="1:6" x14ac:dyDescent="0.35">
      <c r="A88" s="40">
        <v>2019</v>
      </c>
      <c r="B88" t="s">
        <v>74</v>
      </c>
      <c r="C88" t="s">
        <v>89</v>
      </c>
      <c r="D88" s="51">
        <v>19.7</v>
      </c>
      <c r="E88" s="51">
        <v>55</v>
      </c>
      <c r="F88" s="52">
        <v>12.82</v>
      </c>
    </row>
    <row r="89" spans="1:6" x14ac:dyDescent="0.35">
      <c r="A89" s="40">
        <v>2019</v>
      </c>
      <c r="B89" t="s">
        <v>90</v>
      </c>
      <c r="C89" t="s">
        <v>91</v>
      </c>
      <c r="D89" s="51">
        <v>29.2</v>
      </c>
      <c r="E89" s="51">
        <v>82.3</v>
      </c>
      <c r="F89" s="52">
        <v>18.05</v>
      </c>
    </row>
    <row r="90" spans="1:6" x14ac:dyDescent="0.35">
      <c r="A90" s="40">
        <v>2019</v>
      </c>
      <c r="B90" t="s">
        <v>92</v>
      </c>
      <c r="C90" t="s">
        <v>93</v>
      </c>
      <c r="D90" s="51">
        <v>41.4</v>
      </c>
      <c r="E90" s="51">
        <v>127.1</v>
      </c>
      <c r="F90" s="52">
        <v>30.47</v>
      </c>
    </row>
    <row r="91" spans="1:6" x14ac:dyDescent="0.35">
      <c r="A91" s="40">
        <v>2019</v>
      </c>
      <c r="B91" t="s">
        <v>94</v>
      </c>
      <c r="C91" t="s">
        <v>95</v>
      </c>
      <c r="D91" s="51">
        <v>7.2</v>
      </c>
      <c r="E91" s="51">
        <v>20.9</v>
      </c>
      <c r="F91" s="52">
        <v>4.29</v>
      </c>
    </row>
    <row r="92" spans="1:6" x14ac:dyDescent="0.35">
      <c r="A92" s="40">
        <v>2019</v>
      </c>
      <c r="B92" t="s">
        <v>96</v>
      </c>
      <c r="C92" t="s">
        <v>97</v>
      </c>
      <c r="D92" s="51">
        <v>18.7</v>
      </c>
      <c r="E92" s="51">
        <v>63</v>
      </c>
      <c r="F92" s="52">
        <v>11.14</v>
      </c>
    </row>
    <row r="93" spans="1:6" x14ac:dyDescent="0.35">
      <c r="A93" s="40">
        <v>2019</v>
      </c>
      <c r="B93" t="s">
        <v>98</v>
      </c>
      <c r="C93" t="s">
        <v>99</v>
      </c>
      <c r="D93" s="51">
        <v>8.1999999999999993</v>
      </c>
      <c r="E93" s="51">
        <v>26.4</v>
      </c>
      <c r="F93" s="52">
        <v>3.54</v>
      </c>
    </row>
    <row r="94" spans="1:6" x14ac:dyDescent="0.35">
      <c r="A94" s="40">
        <v>2019</v>
      </c>
      <c r="B94" t="s">
        <v>100</v>
      </c>
      <c r="C94" t="s">
        <v>101</v>
      </c>
      <c r="D94" s="51">
        <v>18.8</v>
      </c>
      <c r="E94" s="51">
        <v>52.7</v>
      </c>
      <c r="F94" s="52">
        <v>8.5299999999999994</v>
      </c>
    </row>
    <row r="95" spans="1:6" x14ac:dyDescent="0.35">
      <c r="A95" s="40">
        <v>2019</v>
      </c>
      <c r="B95" t="s">
        <v>102</v>
      </c>
      <c r="C95" t="s">
        <v>103</v>
      </c>
      <c r="D95" s="51">
        <v>38.1</v>
      </c>
      <c r="E95" s="51">
        <v>118.8</v>
      </c>
      <c r="F95" s="52">
        <v>21.07</v>
      </c>
    </row>
    <row r="96" spans="1:6" x14ac:dyDescent="0.35">
      <c r="A96" s="40">
        <v>2019</v>
      </c>
      <c r="B96" t="s">
        <v>104</v>
      </c>
      <c r="C96" t="s">
        <v>105</v>
      </c>
      <c r="D96" s="51">
        <v>10.5</v>
      </c>
      <c r="E96" s="51">
        <v>31.1</v>
      </c>
      <c r="F96" s="52">
        <v>4.03</v>
      </c>
    </row>
    <row r="97" spans="1:6" x14ac:dyDescent="0.35">
      <c r="A97" s="40">
        <v>2019</v>
      </c>
      <c r="B97" t="s">
        <v>106</v>
      </c>
      <c r="C97" t="s">
        <v>107</v>
      </c>
      <c r="D97" s="51">
        <v>10.3</v>
      </c>
      <c r="E97" s="51">
        <v>28.9</v>
      </c>
      <c r="F97" s="52">
        <v>5.23</v>
      </c>
    </row>
    <row r="98" spans="1:6" x14ac:dyDescent="0.35">
      <c r="A98" s="40">
        <v>2019</v>
      </c>
      <c r="B98" t="s">
        <v>108</v>
      </c>
      <c r="C98" t="s">
        <v>109</v>
      </c>
      <c r="D98" s="51">
        <v>28</v>
      </c>
      <c r="E98" s="51">
        <v>96.1</v>
      </c>
      <c r="F98" s="52">
        <v>15.14</v>
      </c>
    </row>
    <row r="99" spans="1:6" x14ac:dyDescent="0.35">
      <c r="A99" s="40">
        <v>2019</v>
      </c>
      <c r="B99" t="s">
        <v>72</v>
      </c>
      <c r="C99" t="s">
        <v>110</v>
      </c>
      <c r="D99" s="51">
        <v>13.2</v>
      </c>
      <c r="E99" s="51">
        <v>40</v>
      </c>
      <c r="F99" s="52">
        <v>5.91</v>
      </c>
    </row>
    <row r="100" spans="1:6" x14ac:dyDescent="0.35">
      <c r="A100" s="40">
        <v>2020</v>
      </c>
      <c r="B100" t="s">
        <v>71</v>
      </c>
      <c r="C100" t="s">
        <v>84</v>
      </c>
      <c r="D100" s="51">
        <v>19.399999999999999</v>
      </c>
      <c r="E100" s="51">
        <v>50.7</v>
      </c>
      <c r="F100" s="52">
        <v>9.98</v>
      </c>
    </row>
    <row r="101" spans="1:6" x14ac:dyDescent="0.35">
      <c r="A101" s="40">
        <v>2020</v>
      </c>
      <c r="B101" t="s">
        <v>70</v>
      </c>
      <c r="C101" t="s">
        <v>85</v>
      </c>
      <c r="D101" s="51">
        <v>14.6</v>
      </c>
      <c r="E101" s="51">
        <v>41</v>
      </c>
      <c r="F101" s="52">
        <v>8.11</v>
      </c>
    </row>
    <row r="102" spans="1:6" x14ac:dyDescent="0.35">
      <c r="A102" s="40">
        <v>2020</v>
      </c>
      <c r="B102" t="s">
        <v>73</v>
      </c>
      <c r="C102" t="s">
        <v>86</v>
      </c>
      <c r="D102" s="51">
        <v>17.600000000000001</v>
      </c>
      <c r="E102" s="51">
        <v>61.2</v>
      </c>
      <c r="F102" s="52">
        <v>6.25</v>
      </c>
    </row>
    <row r="103" spans="1:6" x14ac:dyDescent="0.35">
      <c r="A103" s="40">
        <v>2020</v>
      </c>
      <c r="B103" t="s">
        <v>87</v>
      </c>
      <c r="C103" t="s">
        <v>88</v>
      </c>
      <c r="D103" s="51">
        <v>7.2</v>
      </c>
      <c r="E103" s="51">
        <v>20.6</v>
      </c>
      <c r="F103" s="52">
        <v>3.09</v>
      </c>
    </row>
    <row r="104" spans="1:6" x14ac:dyDescent="0.35">
      <c r="A104" s="40">
        <v>2020</v>
      </c>
      <c r="B104" t="s">
        <v>74</v>
      </c>
      <c r="C104" t="s">
        <v>89</v>
      </c>
      <c r="D104" s="51">
        <v>17.3</v>
      </c>
      <c r="E104" s="51">
        <v>46.8</v>
      </c>
      <c r="F104" s="52">
        <v>10.97</v>
      </c>
    </row>
    <row r="105" spans="1:6" x14ac:dyDescent="0.35">
      <c r="A105" s="40">
        <v>2020</v>
      </c>
      <c r="B105" t="s">
        <v>90</v>
      </c>
      <c r="C105" t="s">
        <v>91</v>
      </c>
      <c r="D105" s="51">
        <v>26.1</v>
      </c>
      <c r="E105" s="51">
        <v>70</v>
      </c>
      <c r="F105" s="52">
        <v>13.78</v>
      </c>
    </row>
    <row r="106" spans="1:6" x14ac:dyDescent="0.35">
      <c r="A106" s="40">
        <v>2020</v>
      </c>
      <c r="B106" t="s">
        <v>92</v>
      </c>
      <c r="C106" t="s">
        <v>93</v>
      </c>
      <c r="D106" s="51">
        <v>37.1</v>
      </c>
      <c r="E106" s="51">
        <v>111.3</v>
      </c>
      <c r="F106" s="52">
        <v>22.69</v>
      </c>
    </row>
    <row r="107" spans="1:6" x14ac:dyDescent="0.35">
      <c r="A107" s="40">
        <v>2020</v>
      </c>
      <c r="B107" t="s">
        <v>94</v>
      </c>
      <c r="C107" t="s">
        <v>95</v>
      </c>
      <c r="D107" s="51">
        <v>6.5</v>
      </c>
      <c r="E107" s="51">
        <v>18.899999999999999</v>
      </c>
      <c r="F107" s="52">
        <v>2.67</v>
      </c>
    </row>
    <row r="108" spans="1:6" x14ac:dyDescent="0.35">
      <c r="A108" s="40">
        <v>2020</v>
      </c>
      <c r="B108" t="s">
        <v>96</v>
      </c>
      <c r="C108" t="s">
        <v>97</v>
      </c>
      <c r="D108" s="51">
        <v>16.8</v>
      </c>
      <c r="E108" s="51">
        <v>54.4</v>
      </c>
      <c r="F108" s="52">
        <v>7.95</v>
      </c>
    </row>
    <row r="109" spans="1:6" x14ac:dyDescent="0.35">
      <c r="A109" s="40">
        <v>2020</v>
      </c>
      <c r="B109" t="s">
        <v>98</v>
      </c>
      <c r="C109" t="s">
        <v>99</v>
      </c>
      <c r="D109" s="51">
        <v>7.5</v>
      </c>
      <c r="E109" s="51">
        <v>23.8</v>
      </c>
      <c r="F109" s="52">
        <v>3.19</v>
      </c>
    </row>
    <row r="110" spans="1:6" x14ac:dyDescent="0.35">
      <c r="A110" s="40">
        <v>2020</v>
      </c>
      <c r="B110" t="s">
        <v>100</v>
      </c>
      <c r="C110" t="s">
        <v>101</v>
      </c>
      <c r="D110" s="51">
        <v>16.5</v>
      </c>
      <c r="E110" s="51">
        <v>45.2</v>
      </c>
      <c r="F110" s="52">
        <v>8.02</v>
      </c>
    </row>
    <row r="111" spans="1:6" x14ac:dyDescent="0.35">
      <c r="A111" s="40">
        <v>2020</v>
      </c>
      <c r="B111" t="s">
        <v>102</v>
      </c>
      <c r="C111" t="s">
        <v>103</v>
      </c>
      <c r="D111" s="51">
        <v>33.700000000000003</v>
      </c>
      <c r="E111" s="51">
        <v>99.2</v>
      </c>
      <c r="F111" s="52">
        <v>16.52</v>
      </c>
    </row>
    <row r="112" spans="1:6" x14ac:dyDescent="0.35">
      <c r="A112" s="40">
        <v>2020</v>
      </c>
      <c r="B112" t="s">
        <v>104</v>
      </c>
      <c r="C112" t="s">
        <v>105</v>
      </c>
      <c r="D112" s="51">
        <v>9.3000000000000007</v>
      </c>
      <c r="E112" s="51">
        <v>26.6</v>
      </c>
      <c r="F112" s="52">
        <v>2.92</v>
      </c>
    </row>
    <row r="113" spans="1:6" x14ac:dyDescent="0.35">
      <c r="A113" s="40">
        <v>2020</v>
      </c>
      <c r="B113" t="s">
        <v>106</v>
      </c>
      <c r="C113" t="s">
        <v>107</v>
      </c>
      <c r="D113" s="51">
        <v>9.1999999999999993</v>
      </c>
      <c r="E113" s="51">
        <v>25.6</v>
      </c>
      <c r="F113" s="52">
        <v>4.01</v>
      </c>
    </row>
    <row r="114" spans="1:6" x14ac:dyDescent="0.35">
      <c r="A114" s="40">
        <v>2020</v>
      </c>
      <c r="B114" t="s">
        <v>108</v>
      </c>
      <c r="C114" t="s">
        <v>109</v>
      </c>
      <c r="D114" s="51">
        <v>25.6</v>
      </c>
      <c r="E114" s="51">
        <v>86.3</v>
      </c>
      <c r="F114" s="52">
        <v>12.41</v>
      </c>
    </row>
    <row r="115" spans="1:6" x14ac:dyDescent="0.35">
      <c r="A115" s="40">
        <v>2020</v>
      </c>
      <c r="B115" t="s">
        <v>72</v>
      </c>
      <c r="C115" t="s">
        <v>110</v>
      </c>
      <c r="D115" s="51">
        <v>11.5</v>
      </c>
      <c r="E115" s="51">
        <v>33.700000000000003</v>
      </c>
      <c r="F115" s="52">
        <v>4.79</v>
      </c>
    </row>
    <row r="116" spans="1:6" x14ac:dyDescent="0.35">
      <c r="A116" s="40">
        <v>2021</v>
      </c>
      <c r="B116" t="s">
        <v>71</v>
      </c>
      <c r="C116" t="s">
        <v>84</v>
      </c>
      <c r="D116" s="51">
        <v>19.3</v>
      </c>
      <c r="E116" s="51">
        <v>50.6</v>
      </c>
      <c r="F116" s="52">
        <v>11.59</v>
      </c>
    </row>
    <row r="117" spans="1:6" x14ac:dyDescent="0.35">
      <c r="A117" s="40">
        <v>2021</v>
      </c>
      <c r="B117" t="s">
        <v>70</v>
      </c>
      <c r="C117" t="s">
        <v>85</v>
      </c>
      <c r="D117" s="51">
        <v>14.2</v>
      </c>
      <c r="E117" s="51">
        <v>41</v>
      </c>
      <c r="F117" s="52">
        <v>9.08</v>
      </c>
    </row>
    <row r="118" spans="1:6" x14ac:dyDescent="0.35">
      <c r="A118" s="40">
        <v>2021</v>
      </c>
      <c r="B118" t="s">
        <v>73</v>
      </c>
      <c r="C118" t="s">
        <v>86</v>
      </c>
      <c r="D118" s="51">
        <v>17.600000000000001</v>
      </c>
      <c r="E118" s="51">
        <v>62.7</v>
      </c>
      <c r="F118" s="52">
        <v>7.8</v>
      </c>
    </row>
    <row r="119" spans="1:6" x14ac:dyDescent="0.35">
      <c r="A119" s="40">
        <v>2021</v>
      </c>
      <c r="B119" t="s">
        <v>87</v>
      </c>
      <c r="C119" t="s">
        <v>88</v>
      </c>
      <c r="D119" s="51">
        <v>7.2</v>
      </c>
      <c r="E119" s="51">
        <v>20.6</v>
      </c>
      <c r="F119" s="52">
        <v>3.49</v>
      </c>
    </row>
    <row r="120" spans="1:6" x14ac:dyDescent="0.35">
      <c r="A120" s="40">
        <v>2021</v>
      </c>
      <c r="B120" t="s">
        <v>74</v>
      </c>
      <c r="C120" t="s">
        <v>89</v>
      </c>
      <c r="D120" s="51">
        <v>17.399999999999999</v>
      </c>
      <c r="E120" s="51">
        <v>48.3</v>
      </c>
      <c r="F120" s="52">
        <v>13.29</v>
      </c>
    </row>
    <row r="121" spans="1:6" x14ac:dyDescent="0.35">
      <c r="A121" s="40">
        <v>2021</v>
      </c>
      <c r="B121" t="s">
        <v>90</v>
      </c>
      <c r="C121" t="s">
        <v>91</v>
      </c>
      <c r="D121" s="51">
        <v>26.3</v>
      </c>
      <c r="E121" s="51">
        <v>73.099999999999994</v>
      </c>
      <c r="F121" s="52">
        <v>18.63</v>
      </c>
    </row>
    <row r="122" spans="1:6" x14ac:dyDescent="0.35">
      <c r="A122" s="40">
        <v>2021</v>
      </c>
      <c r="B122" t="s">
        <v>92</v>
      </c>
      <c r="C122" t="s">
        <v>93</v>
      </c>
      <c r="D122" s="51">
        <v>36</v>
      </c>
      <c r="E122" s="51">
        <v>109.2</v>
      </c>
      <c r="F122" s="52">
        <v>27.94</v>
      </c>
    </row>
    <row r="123" spans="1:6" x14ac:dyDescent="0.35">
      <c r="A123" s="40">
        <v>2021</v>
      </c>
      <c r="B123" t="s">
        <v>94</v>
      </c>
      <c r="C123" t="s">
        <v>95</v>
      </c>
      <c r="D123" s="51">
        <v>6.2</v>
      </c>
      <c r="E123" s="51">
        <v>18.100000000000001</v>
      </c>
      <c r="F123" s="52">
        <v>3.53</v>
      </c>
    </row>
    <row r="124" spans="1:6" x14ac:dyDescent="0.35">
      <c r="A124" s="40">
        <v>2021</v>
      </c>
      <c r="B124" t="s">
        <v>96</v>
      </c>
      <c r="C124" t="s">
        <v>97</v>
      </c>
      <c r="D124" s="51">
        <v>16.600000000000001</v>
      </c>
      <c r="E124" s="51">
        <v>54.9</v>
      </c>
      <c r="F124" s="52">
        <v>9.16</v>
      </c>
    </row>
    <row r="125" spans="1:6" x14ac:dyDescent="0.35">
      <c r="A125" s="40">
        <v>2021</v>
      </c>
      <c r="B125" t="s">
        <v>98</v>
      </c>
      <c r="C125" t="s">
        <v>99</v>
      </c>
      <c r="D125" s="51">
        <v>7.6</v>
      </c>
      <c r="E125" s="51">
        <v>23.6</v>
      </c>
      <c r="F125" s="52">
        <v>3.75</v>
      </c>
    </row>
    <row r="126" spans="1:6" x14ac:dyDescent="0.35">
      <c r="A126" s="40">
        <v>2021</v>
      </c>
      <c r="B126" t="s">
        <v>100</v>
      </c>
      <c r="C126" t="s">
        <v>101</v>
      </c>
      <c r="D126" s="51">
        <v>16.3</v>
      </c>
      <c r="E126" s="51">
        <v>45.5</v>
      </c>
      <c r="F126" s="52">
        <v>10.1</v>
      </c>
    </row>
    <row r="127" spans="1:6" x14ac:dyDescent="0.35">
      <c r="A127" s="40">
        <v>2021</v>
      </c>
      <c r="B127" t="s">
        <v>102</v>
      </c>
      <c r="C127" t="s">
        <v>103</v>
      </c>
      <c r="D127" s="51">
        <v>32.6</v>
      </c>
      <c r="E127" s="51">
        <v>99.2</v>
      </c>
      <c r="F127" s="52">
        <v>20.149999999999999</v>
      </c>
    </row>
    <row r="128" spans="1:6" x14ac:dyDescent="0.35">
      <c r="A128" s="40">
        <v>2021</v>
      </c>
      <c r="B128" t="s">
        <v>104</v>
      </c>
      <c r="C128" t="s">
        <v>105</v>
      </c>
      <c r="D128" s="51">
        <v>9.1</v>
      </c>
      <c r="E128" s="51">
        <v>27.1</v>
      </c>
      <c r="F128" s="52">
        <v>3.5</v>
      </c>
    </row>
    <row r="129" spans="1:6" x14ac:dyDescent="0.35">
      <c r="A129" s="40">
        <v>2021</v>
      </c>
      <c r="B129" t="s">
        <v>106</v>
      </c>
      <c r="C129" t="s">
        <v>107</v>
      </c>
      <c r="D129" s="51">
        <v>9</v>
      </c>
      <c r="E129" s="51">
        <v>26.6</v>
      </c>
      <c r="F129" s="52">
        <v>4.8</v>
      </c>
    </row>
    <row r="130" spans="1:6" x14ac:dyDescent="0.35">
      <c r="A130" s="40">
        <v>2021</v>
      </c>
      <c r="B130" t="s">
        <v>108</v>
      </c>
      <c r="C130" t="s">
        <v>109</v>
      </c>
      <c r="D130" s="51">
        <v>25.6</v>
      </c>
      <c r="E130" s="51">
        <v>84.8</v>
      </c>
      <c r="F130" s="52">
        <v>13.97</v>
      </c>
    </row>
    <row r="131" spans="1:6" x14ac:dyDescent="0.35">
      <c r="A131" s="40">
        <v>2021</v>
      </c>
      <c r="B131" t="s">
        <v>72</v>
      </c>
      <c r="C131" t="s">
        <v>110</v>
      </c>
      <c r="D131" s="51">
        <v>11.2</v>
      </c>
      <c r="E131" s="51">
        <v>33</v>
      </c>
      <c r="F131" s="52">
        <v>5.77</v>
      </c>
    </row>
    <row r="132" spans="1:6" x14ac:dyDescent="0.35">
      <c r="A132" s="40">
        <v>2022</v>
      </c>
      <c r="B132" t="s">
        <v>71</v>
      </c>
      <c r="C132" t="s">
        <v>84</v>
      </c>
      <c r="D132" s="51">
        <v>19.399999999999999</v>
      </c>
      <c r="E132" s="51">
        <v>50.7</v>
      </c>
      <c r="F132" s="52">
        <v>18.68</v>
      </c>
    </row>
    <row r="133" spans="1:6" x14ac:dyDescent="0.35">
      <c r="A133" s="40">
        <v>2022</v>
      </c>
      <c r="B133" t="s">
        <v>70</v>
      </c>
      <c r="C133" t="s">
        <v>85</v>
      </c>
      <c r="D133" s="51">
        <v>14.5</v>
      </c>
      <c r="E133" s="51">
        <v>41.5</v>
      </c>
      <c r="F133" s="52">
        <v>13.29</v>
      </c>
    </row>
    <row r="134" spans="1:6" x14ac:dyDescent="0.35">
      <c r="A134" s="40">
        <v>2022</v>
      </c>
      <c r="B134" t="s">
        <v>73</v>
      </c>
      <c r="C134" t="s">
        <v>86</v>
      </c>
      <c r="D134" s="51">
        <v>17.8</v>
      </c>
      <c r="E134" s="51">
        <v>62.8</v>
      </c>
      <c r="F134" s="52">
        <v>10.88</v>
      </c>
    </row>
    <row r="135" spans="1:6" x14ac:dyDescent="0.35">
      <c r="A135" s="40">
        <v>2022</v>
      </c>
      <c r="B135" t="s">
        <v>87</v>
      </c>
      <c r="C135" t="s">
        <v>88</v>
      </c>
      <c r="D135" s="51">
        <v>7.2</v>
      </c>
      <c r="E135" s="51">
        <v>20.6</v>
      </c>
      <c r="F135" s="52">
        <v>4.6399999999999997</v>
      </c>
    </row>
    <row r="136" spans="1:6" x14ac:dyDescent="0.35">
      <c r="A136" s="40">
        <v>2022</v>
      </c>
      <c r="B136" t="s">
        <v>74</v>
      </c>
      <c r="C136" t="s">
        <v>89</v>
      </c>
      <c r="D136" s="51">
        <v>17.600000000000001</v>
      </c>
      <c r="E136" s="51">
        <v>48.5</v>
      </c>
      <c r="F136" s="52">
        <v>19.27</v>
      </c>
    </row>
    <row r="137" spans="1:6" x14ac:dyDescent="0.35">
      <c r="A137" s="40">
        <v>2022</v>
      </c>
      <c r="B137" t="s">
        <v>90</v>
      </c>
      <c r="C137" t="s">
        <v>91</v>
      </c>
      <c r="D137" s="51">
        <v>26.6</v>
      </c>
      <c r="E137" s="51">
        <v>77.8</v>
      </c>
      <c r="F137" s="52">
        <v>27.46</v>
      </c>
    </row>
    <row r="138" spans="1:6" x14ac:dyDescent="0.35">
      <c r="A138" s="40">
        <v>2022</v>
      </c>
      <c r="B138" t="s">
        <v>92</v>
      </c>
      <c r="C138" t="s">
        <v>93</v>
      </c>
      <c r="D138" s="51">
        <v>37.299999999999997</v>
      </c>
      <c r="E138" s="51">
        <v>113.1</v>
      </c>
      <c r="F138" s="52">
        <v>38.159999999999997</v>
      </c>
    </row>
    <row r="139" spans="1:6" x14ac:dyDescent="0.35">
      <c r="A139" s="40">
        <v>2022</v>
      </c>
      <c r="B139" t="s">
        <v>94</v>
      </c>
      <c r="C139" t="s">
        <v>95</v>
      </c>
      <c r="D139" s="51">
        <v>6.5</v>
      </c>
      <c r="E139" s="51">
        <v>18.899999999999999</v>
      </c>
      <c r="F139" s="52">
        <v>5.14</v>
      </c>
    </row>
    <row r="140" spans="1:6" x14ac:dyDescent="0.35">
      <c r="A140" s="40">
        <v>2022</v>
      </c>
      <c r="B140" t="s">
        <v>96</v>
      </c>
      <c r="C140" t="s">
        <v>97</v>
      </c>
      <c r="D140" s="51">
        <v>16.8</v>
      </c>
      <c r="E140" s="51">
        <v>56.8</v>
      </c>
      <c r="F140" s="52">
        <v>14.19</v>
      </c>
    </row>
    <row r="141" spans="1:6" x14ac:dyDescent="0.35">
      <c r="A141" s="40">
        <v>2022</v>
      </c>
      <c r="B141" t="s">
        <v>98</v>
      </c>
      <c r="C141" t="s">
        <v>99</v>
      </c>
      <c r="D141" s="51">
        <v>7.7</v>
      </c>
      <c r="E141" s="51">
        <v>22.9</v>
      </c>
      <c r="F141" s="52">
        <v>5.53</v>
      </c>
    </row>
    <row r="142" spans="1:6" x14ac:dyDescent="0.35">
      <c r="A142" s="40">
        <v>2022</v>
      </c>
      <c r="B142" t="s">
        <v>100</v>
      </c>
      <c r="C142" t="s">
        <v>101</v>
      </c>
      <c r="D142" s="51">
        <v>16.8</v>
      </c>
      <c r="E142" s="51">
        <v>46.2</v>
      </c>
      <c r="F142" s="52">
        <v>17.14</v>
      </c>
    </row>
    <row r="143" spans="1:6" x14ac:dyDescent="0.35">
      <c r="A143" s="40">
        <v>2022</v>
      </c>
      <c r="B143" t="s">
        <v>102</v>
      </c>
      <c r="C143" t="s">
        <v>103</v>
      </c>
      <c r="D143" s="51">
        <v>33</v>
      </c>
      <c r="E143" s="51">
        <v>97.8</v>
      </c>
      <c r="F143" s="52">
        <v>29.78</v>
      </c>
    </row>
    <row r="144" spans="1:6" x14ac:dyDescent="0.35">
      <c r="A144" s="40">
        <v>2022</v>
      </c>
      <c r="B144" t="s">
        <v>104</v>
      </c>
      <c r="C144" t="s">
        <v>105</v>
      </c>
      <c r="D144" s="51">
        <v>9.3000000000000007</v>
      </c>
      <c r="E144" s="51">
        <v>26.6</v>
      </c>
      <c r="F144" s="52">
        <v>5.2</v>
      </c>
    </row>
    <row r="145" spans="1:6" x14ac:dyDescent="0.35">
      <c r="A145" s="40">
        <v>2022</v>
      </c>
      <c r="B145" t="s">
        <v>106</v>
      </c>
      <c r="C145" t="s">
        <v>107</v>
      </c>
      <c r="D145" s="51">
        <v>9.1999999999999993</v>
      </c>
      <c r="E145" s="51">
        <v>28.5</v>
      </c>
      <c r="F145" s="52">
        <v>7.27</v>
      </c>
    </row>
    <row r="146" spans="1:6" x14ac:dyDescent="0.35">
      <c r="A146" s="40">
        <v>2022</v>
      </c>
      <c r="B146" t="s">
        <v>108</v>
      </c>
      <c r="C146" t="s">
        <v>109</v>
      </c>
      <c r="D146" s="51">
        <v>26</v>
      </c>
      <c r="E146" s="51">
        <v>91.8</v>
      </c>
      <c r="F146" s="52">
        <v>20.56</v>
      </c>
    </row>
    <row r="147" spans="1:6" x14ac:dyDescent="0.35">
      <c r="A147" s="40">
        <v>2022</v>
      </c>
      <c r="B147" t="s">
        <v>72</v>
      </c>
      <c r="C147" t="s">
        <v>110</v>
      </c>
      <c r="D147" s="51">
        <v>11</v>
      </c>
      <c r="E147" s="51">
        <v>33.5</v>
      </c>
      <c r="F147" s="52">
        <v>9.34</v>
      </c>
    </row>
    <row r="148" spans="1:6" x14ac:dyDescent="0.35">
      <c r="A148" s="40">
        <v>2023</v>
      </c>
      <c r="B148" t="s">
        <v>71</v>
      </c>
      <c r="C148" t="s">
        <v>84</v>
      </c>
      <c r="D148" s="51">
        <v>18.5</v>
      </c>
      <c r="E148" s="51">
        <v>54.6</v>
      </c>
      <c r="F148" s="52">
        <v>25.05</v>
      </c>
    </row>
    <row r="149" spans="1:6" x14ac:dyDescent="0.35">
      <c r="A149" s="40">
        <v>2023</v>
      </c>
      <c r="B149" t="s">
        <v>70</v>
      </c>
      <c r="C149" t="s">
        <v>85</v>
      </c>
      <c r="D149" s="51">
        <v>14.7</v>
      </c>
      <c r="E149" s="51">
        <v>42.8</v>
      </c>
      <c r="F149" s="52">
        <v>15.21</v>
      </c>
    </row>
    <row r="150" spans="1:6" x14ac:dyDescent="0.35">
      <c r="A150" s="40">
        <v>2023</v>
      </c>
      <c r="B150" t="s">
        <v>73</v>
      </c>
      <c r="C150" t="s">
        <v>86</v>
      </c>
      <c r="D150" s="51">
        <v>17.7</v>
      </c>
      <c r="E150" s="51">
        <v>63.1</v>
      </c>
      <c r="F150" s="52">
        <v>14.26</v>
      </c>
    </row>
    <row r="151" spans="1:6" x14ac:dyDescent="0.35">
      <c r="A151" s="40">
        <v>2023</v>
      </c>
      <c r="B151" t="s">
        <v>87</v>
      </c>
      <c r="C151" t="s">
        <v>88</v>
      </c>
      <c r="D151" s="51">
        <v>7.2</v>
      </c>
      <c r="E151" s="51">
        <v>21.3</v>
      </c>
      <c r="F151" s="52">
        <v>5.64</v>
      </c>
    </row>
    <row r="152" spans="1:6" x14ac:dyDescent="0.35">
      <c r="A152" s="40">
        <v>2023</v>
      </c>
      <c r="B152" t="s">
        <v>74</v>
      </c>
      <c r="C152" t="s">
        <v>89</v>
      </c>
      <c r="D152" s="51">
        <v>17.600000000000001</v>
      </c>
      <c r="E152" s="51">
        <v>50</v>
      </c>
      <c r="F152" s="52">
        <v>21.51</v>
      </c>
    </row>
    <row r="153" spans="1:6" x14ac:dyDescent="0.35">
      <c r="A153" s="40">
        <v>2023</v>
      </c>
      <c r="B153" t="s">
        <v>90</v>
      </c>
      <c r="C153" t="s">
        <v>91</v>
      </c>
      <c r="D153" s="51">
        <v>26.9</v>
      </c>
      <c r="E153" s="51">
        <v>81.099999999999994</v>
      </c>
      <c r="F153" s="52">
        <v>37.69</v>
      </c>
    </row>
    <row r="154" spans="1:6" x14ac:dyDescent="0.35">
      <c r="A154" s="40">
        <v>2023</v>
      </c>
      <c r="B154" t="s">
        <v>92</v>
      </c>
      <c r="C154" t="s">
        <v>93</v>
      </c>
      <c r="D154" s="51">
        <v>37.6</v>
      </c>
      <c r="E154" s="51">
        <v>117.6</v>
      </c>
      <c r="F154" s="52">
        <v>53.02</v>
      </c>
    </row>
    <row r="155" spans="1:6" x14ac:dyDescent="0.35">
      <c r="A155" s="40">
        <v>2023</v>
      </c>
      <c r="B155" t="s">
        <v>94</v>
      </c>
      <c r="C155" t="s">
        <v>95</v>
      </c>
      <c r="D155" s="51">
        <v>6.5</v>
      </c>
      <c r="E155" s="51">
        <v>20.3</v>
      </c>
      <c r="F155" s="52">
        <v>6.1</v>
      </c>
    </row>
    <row r="156" spans="1:6" x14ac:dyDescent="0.35">
      <c r="A156" s="40">
        <v>2023</v>
      </c>
      <c r="B156" t="s">
        <v>96</v>
      </c>
      <c r="C156" t="s">
        <v>97</v>
      </c>
      <c r="D156" s="51">
        <v>16.8</v>
      </c>
      <c r="E156" s="51">
        <v>56.6</v>
      </c>
      <c r="F156" s="52">
        <v>20.51</v>
      </c>
    </row>
    <row r="157" spans="1:6" x14ac:dyDescent="0.35">
      <c r="A157" s="40">
        <v>2023</v>
      </c>
      <c r="B157" t="s">
        <v>98</v>
      </c>
      <c r="C157" t="s">
        <v>99</v>
      </c>
      <c r="D157" s="51">
        <v>7.9</v>
      </c>
      <c r="E157" s="51">
        <v>23.6</v>
      </c>
      <c r="F157" s="52">
        <v>7.92</v>
      </c>
    </row>
    <row r="158" spans="1:6" x14ac:dyDescent="0.35">
      <c r="A158" s="40">
        <v>2023</v>
      </c>
      <c r="B158" t="s">
        <v>100</v>
      </c>
      <c r="C158" t="s">
        <v>101</v>
      </c>
      <c r="D158" s="51">
        <v>17.100000000000001</v>
      </c>
      <c r="E158" s="51">
        <v>48.1</v>
      </c>
      <c r="F158" s="52">
        <v>26.4</v>
      </c>
    </row>
    <row r="159" spans="1:6" x14ac:dyDescent="0.35">
      <c r="A159" s="40">
        <v>2023</v>
      </c>
      <c r="B159" t="s">
        <v>102</v>
      </c>
      <c r="C159" t="s">
        <v>103</v>
      </c>
      <c r="D159" s="51">
        <v>32.700000000000003</v>
      </c>
      <c r="E159" s="51">
        <v>98.6</v>
      </c>
      <c r="F159" s="52">
        <v>35.42</v>
      </c>
    </row>
    <row r="160" spans="1:6" x14ac:dyDescent="0.35">
      <c r="A160" s="40">
        <v>2023</v>
      </c>
      <c r="B160" t="s">
        <v>104</v>
      </c>
      <c r="C160" t="s">
        <v>105</v>
      </c>
      <c r="D160" s="51">
        <v>9.4</v>
      </c>
      <c r="E160" s="51">
        <v>27.6</v>
      </c>
      <c r="F160" s="52">
        <v>7.08</v>
      </c>
    </row>
    <row r="161" spans="1:6" x14ac:dyDescent="0.35">
      <c r="A161" s="40">
        <v>2023</v>
      </c>
      <c r="B161" t="s">
        <v>106</v>
      </c>
      <c r="C161" t="s">
        <v>107</v>
      </c>
      <c r="D161" s="51">
        <v>9.6</v>
      </c>
      <c r="E161" s="51">
        <v>28.9</v>
      </c>
      <c r="F161" s="52">
        <v>8.83</v>
      </c>
    </row>
    <row r="162" spans="1:6" x14ac:dyDescent="0.35">
      <c r="A162" s="40">
        <v>2023</v>
      </c>
      <c r="B162" t="s">
        <v>108</v>
      </c>
      <c r="C162" t="s">
        <v>109</v>
      </c>
      <c r="D162" s="51">
        <v>25.9</v>
      </c>
      <c r="E162" s="51">
        <v>93.9</v>
      </c>
      <c r="F162" s="52">
        <v>27.96</v>
      </c>
    </row>
    <row r="163" spans="1:6" x14ac:dyDescent="0.35">
      <c r="A163" s="40">
        <v>2023</v>
      </c>
      <c r="B163" t="s">
        <v>72</v>
      </c>
      <c r="C163" t="s">
        <v>110</v>
      </c>
      <c r="D163" s="51">
        <v>11</v>
      </c>
      <c r="E163" s="51">
        <v>34.200000000000003</v>
      </c>
      <c r="F163" s="52">
        <v>10.51</v>
      </c>
    </row>
    <row r="164" spans="1:6" x14ac:dyDescent="0.35">
      <c r="A164" s="40">
        <v>2024</v>
      </c>
      <c r="B164" t="s">
        <v>71</v>
      </c>
      <c r="C164" t="s">
        <v>84</v>
      </c>
      <c r="D164" s="51">
        <v>18.8</v>
      </c>
      <c r="E164" s="51">
        <v>56</v>
      </c>
      <c r="F164" s="52">
        <v>30.87</v>
      </c>
    </row>
    <row r="165" spans="1:6" x14ac:dyDescent="0.35">
      <c r="A165" s="40">
        <v>2024</v>
      </c>
      <c r="B165" t="s">
        <v>70</v>
      </c>
      <c r="C165" t="s">
        <v>85</v>
      </c>
      <c r="D165" s="51">
        <v>14.5</v>
      </c>
      <c r="E165" s="51">
        <v>43.8</v>
      </c>
      <c r="F165" s="52">
        <v>17.71</v>
      </c>
    </row>
    <row r="166" spans="1:6" x14ac:dyDescent="0.35">
      <c r="A166" s="40">
        <v>2024</v>
      </c>
      <c r="B166" t="s">
        <v>73</v>
      </c>
      <c r="C166" t="s">
        <v>86</v>
      </c>
      <c r="D166" s="51">
        <v>17.5</v>
      </c>
      <c r="E166" s="51">
        <v>65.2</v>
      </c>
      <c r="F166" s="52">
        <v>17.239999999999998</v>
      </c>
    </row>
    <row r="167" spans="1:6" x14ac:dyDescent="0.35">
      <c r="A167" s="40">
        <v>2024</v>
      </c>
      <c r="B167" t="s">
        <v>87</v>
      </c>
      <c r="C167" t="s">
        <v>88</v>
      </c>
      <c r="D167" s="51">
        <v>7.1</v>
      </c>
      <c r="E167" s="51">
        <v>21.8</v>
      </c>
      <c r="F167" s="52">
        <v>7.07</v>
      </c>
    </row>
    <row r="168" spans="1:6" x14ac:dyDescent="0.35">
      <c r="A168" s="40">
        <v>2024</v>
      </c>
      <c r="B168" t="s">
        <v>74</v>
      </c>
      <c r="C168" t="s">
        <v>89</v>
      </c>
      <c r="D168" s="51">
        <v>17.8</v>
      </c>
      <c r="E168" s="51">
        <v>51.6</v>
      </c>
      <c r="F168" s="52">
        <v>27.77</v>
      </c>
    </row>
    <row r="169" spans="1:6" x14ac:dyDescent="0.35">
      <c r="A169" s="40">
        <v>2024</v>
      </c>
      <c r="B169" t="s">
        <v>90</v>
      </c>
      <c r="C169" t="s">
        <v>91</v>
      </c>
      <c r="D169" s="51">
        <v>26.8</v>
      </c>
      <c r="E169" s="51">
        <v>80.900000000000006</v>
      </c>
      <c r="F169" s="52">
        <v>41.92</v>
      </c>
    </row>
    <row r="170" spans="1:6" x14ac:dyDescent="0.35">
      <c r="A170" s="40">
        <v>2024</v>
      </c>
      <c r="B170" t="s">
        <v>92</v>
      </c>
      <c r="C170" t="s">
        <v>93</v>
      </c>
      <c r="D170" s="51">
        <v>38.200000000000003</v>
      </c>
      <c r="E170" s="51">
        <v>121.7</v>
      </c>
      <c r="F170" s="52">
        <v>63.53</v>
      </c>
    </row>
    <row r="171" spans="1:6" x14ac:dyDescent="0.35">
      <c r="A171" s="40">
        <v>2024</v>
      </c>
      <c r="B171" t="s">
        <v>94</v>
      </c>
      <c r="C171" t="s">
        <v>95</v>
      </c>
      <c r="D171" s="51">
        <v>6.4</v>
      </c>
      <c r="E171" s="51">
        <v>19.7</v>
      </c>
      <c r="F171" s="52">
        <v>6.25</v>
      </c>
    </row>
    <row r="172" spans="1:6" x14ac:dyDescent="0.35">
      <c r="A172" s="40">
        <v>2024</v>
      </c>
      <c r="B172" t="s">
        <v>96</v>
      </c>
      <c r="C172" t="s">
        <v>97</v>
      </c>
      <c r="D172" s="51">
        <v>17.100000000000001</v>
      </c>
      <c r="E172" s="51">
        <v>58.3</v>
      </c>
      <c r="F172" s="52">
        <v>25.29</v>
      </c>
    </row>
    <row r="173" spans="1:6" x14ac:dyDescent="0.35">
      <c r="A173" s="40">
        <v>2024</v>
      </c>
      <c r="B173" t="s">
        <v>98</v>
      </c>
      <c r="C173" t="s">
        <v>99</v>
      </c>
      <c r="D173" s="51">
        <v>7.7</v>
      </c>
      <c r="E173" s="51">
        <v>24.4</v>
      </c>
      <c r="F173" s="52">
        <v>8.9600000000000009</v>
      </c>
    </row>
    <row r="174" spans="1:6" x14ac:dyDescent="0.35">
      <c r="A174" s="40">
        <v>2024</v>
      </c>
      <c r="B174" t="s">
        <v>100</v>
      </c>
      <c r="C174" t="s">
        <v>101</v>
      </c>
      <c r="D174" s="51">
        <v>17.100000000000001</v>
      </c>
      <c r="E174" s="51">
        <v>48.4</v>
      </c>
      <c r="F174" s="52">
        <v>28.69</v>
      </c>
    </row>
    <row r="175" spans="1:6" x14ac:dyDescent="0.35">
      <c r="A175" s="40">
        <v>2024</v>
      </c>
      <c r="B175" t="s">
        <v>102</v>
      </c>
      <c r="C175" t="s">
        <v>103</v>
      </c>
      <c r="D175" s="51">
        <v>32.6</v>
      </c>
      <c r="E175" s="51">
        <v>98.3</v>
      </c>
      <c r="F175" s="52">
        <v>40.409999999999997</v>
      </c>
    </row>
    <row r="176" spans="1:6" x14ac:dyDescent="0.35">
      <c r="A176" s="40">
        <v>2024</v>
      </c>
      <c r="B176" t="s">
        <v>104</v>
      </c>
      <c r="C176" t="s">
        <v>105</v>
      </c>
      <c r="D176" s="51">
        <v>9.4</v>
      </c>
      <c r="E176" s="51">
        <v>27.6</v>
      </c>
      <c r="F176" s="52">
        <v>8.08</v>
      </c>
    </row>
    <row r="177" spans="1:6" x14ac:dyDescent="0.35">
      <c r="A177" s="40">
        <v>2024</v>
      </c>
      <c r="B177" t="s">
        <v>106</v>
      </c>
      <c r="C177" t="s">
        <v>107</v>
      </c>
      <c r="D177" s="51">
        <v>9.6999999999999993</v>
      </c>
      <c r="E177" s="51">
        <v>28.8</v>
      </c>
      <c r="F177" s="52">
        <v>10.28</v>
      </c>
    </row>
    <row r="178" spans="1:6" x14ac:dyDescent="0.35">
      <c r="A178" s="40">
        <v>2024</v>
      </c>
      <c r="B178" t="s">
        <v>108</v>
      </c>
      <c r="C178" t="s">
        <v>109</v>
      </c>
      <c r="D178" s="51">
        <v>25.9</v>
      </c>
      <c r="E178" s="51">
        <v>95.4</v>
      </c>
      <c r="F178" s="52">
        <v>32.130000000000003</v>
      </c>
    </row>
    <row r="179" spans="1:6" x14ac:dyDescent="0.35">
      <c r="A179" s="41">
        <v>2024</v>
      </c>
      <c r="B179" s="10" t="s">
        <v>72</v>
      </c>
      <c r="C179" s="10" t="s">
        <v>110</v>
      </c>
      <c r="D179" s="53">
        <v>11</v>
      </c>
      <c r="E179" s="53">
        <v>34.200000000000003</v>
      </c>
      <c r="F179" s="54">
        <v>10.1</v>
      </c>
    </row>
    <row r="181" spans="1:6" x14ac:dyDescent="0.35">
      <c r="A181" s="38" t="s">
        <v>50</v>
      </c>
    </row>
    <row r="183" spans="1:6" x14ac:dyDescent="0.35">
      <c r="A183" s="38" t="s">
        <v>53</v>
      </c>
    </row>
    <row r="184" spans="1:6" x14ac:dyDescent="0.35">
      <c r="A184" s="38" t="s">
        <v>54</v>
      </c>
    </row>
    <row r="185" spans="1:6" x14ac:dyDescent="0.35">
      <c r="A185" s="38" t="s">
        <v>55</v>
      </c>
    </row>
    <row r="187" spans="1:6" x14ac:dyDescent="0.35">
      <c r="A187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7"/>
  <sheetViews>
    <sheetView workbookViewId="0">
      <selection activeCell="E18" sqref="E18"/>
    </sheetView>
  </sheetViews>
  <sheetFormatPr defaultColWidth="10.90625" defaultRowHeight="14.5" x14ac:dyDescent="0.35"/>
  <cols>
    <col min="1" max="1" width="6.7265625" style="38" customWidth="1"/>
    <col min="2" max="2" width="47.7265625" customWidth="1"/>
    <col min="3" max="3" width="22.36328125" bestFit="1" customWidth="1"/>
    <col min="4" max="4" width="22.1796875" bestFit="1" customWidth="1"/>
    <col min="5" max="5" width="38.7265625" bestFit="1" customWidth="1"/>
  </cols>
  <sheetData>
    <row r="1" spans="1:5" x14ac:dyDescent="0.35">
      <c r="A1" s="38" t="s">
        <v>111</v>
      </c>
    </row>
    <row r="3" spans="1:5" x14ac:dyDescent="0.35">
      <c r="A3" s="39" t="s">
        <v>1</v>
      </c>
      <c r="B3" s="4" t="s">
        <v>112</v>
      </c>
      <c r="C3" s="4" t="s">
        <v>48</v>
      </c>
      <c r="D3" s="4" t="s">
        <v>58</v>
      </c>
      <c r="E3" s="6" t="s">
        <v>113</v>
      </c>
    </row>
    <row r="4" spans="1:5" x14ac:dyDescent="0.35">
      <c r="A4" s="40">
        <v>2014</v>
      </c>
      <c r="B4" t="s">
        <v>114</v>
      </c>
      <c r="C4" s="22">
        <v>31.12</v>
      </c>
      <c r="D4" s="22">
        <v>39.68</v>
      </c>
      <c r="E4" s="57" t="s">
        <v>211</v>
      </c>
    </row>
    <row r="5" spans="1:5" x14ac:dyDescent="0.35">
      <c r="A5" s="40">
        <v>2014</v>
      </c>
      <c r="B5" t="s">
        <v>115</v>
      </c>
      <c r="C5" s="22">
        <v>11.57</v>
      </c>
      <c r="D5" s="22">
        <v>14.41</v>
      </c>
      <c r="E5" s="3">
        <v>4.5999999999999996</v>
      </c>
    </row>
    <row r="6" spans="1:5" x14ac:dyDescent="0.35">
      <c r="A6" s="40">
        <v>2014</v>
      </c>
      <c r="B6" t="s">
        <v>116</v>
      </c>
      <c r="C6" s="22">
        <v>10.11</v>
      </c>
      <c r="D6" s="22">
        <v>10.39</v>
      </c>
      <c r="E6" s="3">
        <v>7.3</v>
      </c>
    </row>
    <row r="7" spans="1:5" x14ac:dyDescent="0.35">
      <c r="A7" s="40">
        <v>2014</v>
      </c>
      <c r="B7" t="s">
        <v>117</v>
      </c>
      <c r="C7" s="22">
        <v>10</v>
      </c>
      <c r="D7" s="22">
        <v>10.9</v>
      </c>
      <c r="E7" s="3">
        <v>4.2</v>
      </c>
    </row>
    <row r="8" spans="1:5" x14ac:dyDescent="0.35">
      <c r="A8" s="40">
        <v>2014</v>
      </c>
      <c r="B8" t="s">
        <v>118</v>
      </c>
      <c r="C8" s="22">
        <v>0.45</v>
      </c>
      <c r="D8" s="22">
        <v>0.49</v>
      </c>
      <c r="E8" s="3">
        <v>16.5</v>
      </c>
    </row>
    <row r="9" spans="1:5" x14ac:dyDescent="0.35">
      <c r="A9" s="40">
        <v>2014</v>
      </c>
      <c r="B9" t="s">
        <v>119</v>
      </c>
      <c r="C9" s="22">
        <v>0.05</v>
      </c>
      <c r="D9" s="22">
        <v>0.06</v>
      </c>
      <c r="E9" s="3">
        <v>6.4</v>
      </c>
    </row>
    <row r="10" spans="1:5" x14ac:dyDescent="0.35">
      <c r="A10" s="40">
        <v>2014</v>
      </c>
      <c r="B10" t="s">
        <v>120</v>
      </c>
      <c r="C10" s="22">
        <v>0</v>
      </c>
      <c r="D10" s="22">
        <v>0</v>
      </c>
      <c r="E10" s="3">
        <v>2.7</v>
      </c>
    </row>
    <row r="11" spans="1:5" x14ac:dyDescent="0.35">
      <c r="A11" s="40">
        <v>2015</v>
      </c>
      <c r="B11" t="s">
        <v>114</v>
      </c>
      <c r="C11" s="22">
        <v>30.33</v>
      </c>
      <c r="D11" s="22">
        <v>38.44</v>
      </c>
      <c r="E11" s="57" t="s">
        <v>211</v>
      </c>
    </row>
    <row r="12" spans="1:5" x14ac:dyDescent="0.35">
      <c r="A12" s="40">
        <v>2015</v>
      </c>
      <c r="B12" t="s">
        <v>115</v>
      </c>
      <c r="C12" s="22">
        <v>11.79</v>
      </c>
      <c r="D12" s="22">
        <v>14.66</v>
      </c>
      <c r="E12" s="3">
        <v>4.5999999999999996</v>
      </c>
    </row>
    <row r="13" spans="1:5" x14ac:dyDescent="0.35">
      <c r="A13" s="40">
        <v>2015</v>
      </c>
      <c r="B13" t="s">
        <v>116</v>
      </c>
      <c r="C13" s="22">
        <v>10.45</v>
      </c>
      <c r="D13" s="22">
        <v>10.74</v>
      </c>
      <c r="E13" s="3">
        <v>7.3</v>
      </c>
    </row>
    <row r="14" spans="1:5" x14ac:dyDescent="0.35">
      <c r="A14" s="40">
        <v>2015</v>
      </c>
      <c r="B14" t="s">
        <v>117</v>
      </c>
      <c r="C14" s="22">
        <v>8.48</v>
      </c>
      <c r="D14" s="22">
        <v>9.34</v>
      </c>
      <c r="E14" s="3">
        <v>4</v>
      </c>
    </row>
    <row r="15" spans="1:5" x14ac:dyDescent="0.35">
      <c r="A15" s="40">
        <v>2015</v>
      </c>
      <c r="B15" t="s">
        <v>118</v>
      </c>
      <c r="C15" s="22">
        <v>0.48</v>
      </c>
      <c r="D15" s="22">
        <v>0.52</v>
      </c>
      <c r="E15" s="3">
        <v>19</v>
      </c>
    </row>
    <row r="16" spans="1:5" x14ac:dyDescent="0.35">
      <c r="A16" s="40">
        <v>2015</v>
      </c>
      <c r="B16" t="s">
        <v>119</v>
      </c>
      <c r="C16" s="22">
        <v>0.04</v>
      </c>
      <c r="D16" s="22">
        <v>0.06</v>
      </c>
      <c r="E16" s="3">
        <v>5.0999999999999996</v>
      </c>
    </row>
    <row r="17" spans="1:5" x14ac:dyDescent="0.35">
      <c r="A17" s="40">
        <v>2015</v>
      </c>
      <c r="B17" t="s">
        <v>120</v>
      </c>
      <c r="C17" s="22">
        <v>0</v>
      </c>
      <c r="D17" s="22">
        <v>0</v>
      </c>
      <c r="E17" s="3">
        <v>4.5</v>
      </c>
    </row>
    <row r="18" spans="1:5" x14ac:dyDescent="0.35">
      <c r="A18" s="40">
        <v>2016</v>
      </c>
      <c r="B18" t="s">
        <v>114</v>
      </c>
      <c r="C18" s="22">
        <v>31.19</v>
      </c>
      <c r="D18" s="22">
        <v>39.31</v>
      </c>
      <c r="E18" s="57" t="s">
        <v>211</v>
      </c>
    </row>
    <row r="19" spans="1:5" x14ac:dyDescent="0.35">
      <c r="A19" s="40">
        <v>2016</v>
      </c>
      <c r="B19" t="s">
        <v>115</v>
      </c>
      <c r="C19" s="22">
        <v>12.27</v>
      </c>
      <c r="D19" s="22">
        <v>15.58</v>
      </c>
      <c r="E19" s="3">
        <v>4.4000000000000004</v>
      </c>
    </row>
    <row r="20" spans="1:5" x14ac:dyDescent="0.35">
      <c r="A20" s="40">
        <v>2016</v>
      </c>
      <c r="B20" t="s">
        <v>116</v>
      </c>
      <c r="C20" s="22">
        <v>10.83</v>
      </c>
      <c r="D20" s="22">
        <v>11.19</v>
      </c>
      <c r="E20" s="3">
        <v>7.4</v>
      </c>
    </row>
    <row r="21" spans="1:5" x14ac:dyDescent="0.35">
      <c r="A21" s="40">
        <v>2016</v>
      </c>
      <c r="B21" t="s">
        <v>117</v>
      </c>
      <c r="C21" s="22">
        <v>7.31</v>
      </c>
      <c r="D21" s="22">
        <v>7.92</v>
      </c>
      <c r="E21" s="3">
        <v>4.2</v>
      </c>
    </row>
    <row r="22" spans="1:5" x14ac:dyDescent="0.35">
      <c r="A22" s="40">
        <v>2016</v>
      </c>
      <c r="B22" t="s">
        <v>118</v>
      </c>
      <c r="C22" s="22">
        <v>0.5</v>
      </c>
      <c r="D22" s="22">
        <v>0.54</v>
      </c>
      <c r="E22" s="3">
        <v>20.8</v>
      </c>
    </row>
    <row r="23" spans="1:5" x14ac:dyDescent="0.35">
      <c r="A23" s="40">
        <v>2016</v>
      </c>
      <c r="B23" t="s">
        <v>119</v>
      </c>
      <c r="C23" s="22">
        <v>0.03</v>
      </c>
      <c r="D23" s="22">
        <v>0.03</v>
      </c>
      <c r="E23" s="3">
        <v>5.2</v>
      </c>
    </row>
    <row r="24" spans="1:5" x14ac:dyDescent="0.35">
      <c r="A24" s="40">
        <v>2017</v>
      </c>
      <c r="B24" t="s">
        <v>114</v>
      </c>
      <c r="C24" s="22">
        <v>30.59</v>
      </c>
      <c r="D24" s="22">
        <v>38.14</v>
      </c>
      <c r="E24" s="57" t="s">
        <v>211</v>
      </c>
    </row>
    <row r="25" spans="1:5" x14ac:dyDescent="0.35">
      <c r="A25" s="40">
        <v>2017</v>
      </c>
      <c r="B25" t="s">
        <v>115</v>
      </c>
      <c r="C25" s="22">
        <v>12.58</v>
      </c>
      <c r="D25" s="22">
        <v>16.170000000000002</v>
      </c>
      <c r="E25" s="3">
        <v>4.0999999999999996</v>
      </c>
    </row>
    <row r="26" spans="1:5" x14ac:dyDescent="0.35">
      <c r="A26" s="40">
        <v>2017</v>
      </c>
      <c r="B26" t="s">
        <v>116</v>
      </c>
      <c r="C26" s="22">
        <v>10.56</v>
      </c>
      <c r="D26" s="22">
        <v>10.91</v>
      </c>
      <c r="E26" s="3">
        <v>7.6</v>
      </c>
    </row>
    <row r="27" spans="1:5" x14ac:dyDescent="0.35">
      <c r="A27" s="40">
        <v>2017</v>
      </c>
      <c r="B27" t="s">
        <v>117</v>
      </c>
      <c r="C27" s="22">
        <v>6.65</v>
      </c>
      <c r="D27" s="22">
        <v>7.19</v>
      </c>
      <c r="E27" s="3">
        <v>4.5</v>
      </c>
    </row>
    <row r="28" spans="1:5" x14ac:dyDescent="0.35">
      <c r="A28" s="40">
        <v>2017</v>
      </c>
      <c r="B28" t="s">
        <v>118</v>
      </c>
      <c r="C28" s="22">
        <v>0.48</v>
      </c>
      <c r="D28" s="22">
        <v>0.52</v>
      </c>
      <c r="E28" s="3">
        <v>19.5</v>
      </c>
    </row>
    <row r="29" spans="1:5" x14ac:dyDescent="0.35">
      <c r="A29" s="40">
        <v>2017</v>
      </c>
      <c r="B29" t="s">
        <v>119</v>
      </c>
      <c r="C29" s="22">
        <v>0.05</v>
      </c>
      <c r="D29" s="22">
        <v>0.06</v>
      </c>
      <c r="E29" s="3">
        <v>6</v>
      </c>
    </row>
    <row r="30" spans="1:5" x14ac:dyDescent="0.35">
      <c r="A30" s="40">
        <v>2017</v>
      </c>
      <c r="B30" t="s">
        <v>120</v>
      </c>
      <c r="C30" s="22">
        <v>0</v>
      </c>
      <c r="D30" s="22">
        <v>0</v>
      </c>
      <c r="E30" s="3">
        <v>14</v>
      </c>
    </row>
    <row r="31" spans="1:5" x14ac:dyDescent="0.35">
      <c r="A31" s="40">
        <v>2018</v>
      </c>
      <c r="B31" t="s">
        <v>114</v>
      </c>
      <c r="C31" s="22">
        <v>30.37</v>
      </c>
      <c r="D31" s="22">
        <v>37.76</v>
      </c>
      <c r="E31" s="57" t="s">
        <v>211</v>
      </c>
    </row>
    <row r="32" spans="1:5" x14ac:dyDescent="0.35">
      <c r="A32" s="40">
        <v>2018</v>
      </c>
      <c r="B32" t="s">
        <v>115</v>
      </c>
      <c r="C32" s="22">
        <v>12.82</v>
      </c>
      <c r="D32" s="22">
        <v>16.91</v>
      </c>
      <c r="E32" s="3">
        <v>3.9</v>
      </c>
    </row>
    <row r="33" spans="1:5" x14ac:dyDescent="0.35">
      <c r="A33" s="40">
        <v>2018</v>
      </c>
      <c r="B33" t="s">
        <v>116</v>
      </c>
      <c r="C33" s="22">
        <v>10.59</v>
      </c>
      <c r="D33" s="22">
        <v>10.92</v>
      </c>
      <c r="E33" s="3">
        <v>7.6</v>
      </c>
    </row>
    <row r="34" spans="1:5" x14ac:dyDescent="0.35">
      <c r="A34" s="40">
        <v>2018</v>
      </c>
      <c r="B34" t="s">
        <v>117</v>
      </c>
      <c r="C34" s="22">
        <v>6.13</v>
      </c>
      <c r="D34" s="22">
        <v>6.63</v>
      </c>
      <c r="E34" s="3">
        <v>4.5999999999999996</v>
      </c>
    </row>
    <row r="35" spans="1:5" x14ac:dyDescent="0.35">
      <c r="A35" s="40">
        <v>2018</v>
      </c>
      <c r="B35" t="s">
        <v>118</v>
      </c>
      <c r="C35" s="22">
        <v>0.52</v>
      </c>
      <c r="D35" s="22">
        <v>0.56999999999999995</v>
      </c>
      <c r="E35" s="3">
        <v>23.2</v>
      </c>
    </row>
    <row r="36" spans="1:5" x14ac:dyDescent="0.35">
      <c r="A36" s="40">
        <v>2018</v>
      </c>
      <c r="B36" t="s">
        <v>119</v>
      </c>
      <c r="C36" s="22">
        <v>0.13</v>
      </c>
      <c r="D36" s="22">
        <v>0.15</v>
      </c>
      <c r="E36" s="3">
        <v>6.1</v>
      </c>
    </row>
    <row r="37" spans="1:5" x14ac:dyDescent="0.35">
      <c r="A37" s="40">
        <v>2018</v>
      </c>
      <c r="B37" t="s">
        <v>120</v>
      </c>
      <c r="C37" s="22">
        <v>0</v>
      </c>
      <c r="D37" s="22">
        <v>0</v>
      </c>
      <c r="E37" s="3">
        <v>6.2</v>
      </c>
    </row>
    <row r="38" spans="1:5" x14ac:dyDescent="0.35">
      <c r="A38" s="40">
        <v>2019</v>
      </c>
      <c r="B38" t="s">
        <v>114</v>
      </c>
      <c r="C38" s="22">
        <v>30.25</v>
      </c>
      <c r="D38" s="22">
        <v>37.49</v>
      </c>
      <c r="E38" s="57" t="s">
        <v>211</v>
      </c>
    </row>
    <row r="39" spans="1:5" x14ac:dyDescent="0.35">
      <c r="A39" s="40">
        <v>2019</v>
      </c>
      <c r="B39" t="s">
        <v>115</v>
      </c>
      <c r="C39" s="22">
        <v>11.98</v>
      </c>
      <c r="D39" s="22">
        <v>16.07</v>
      </c>
      <c r="E39" s="3">
        <v>3.4</v>
      </c>
    </row>
    <row r="40" spans="1:5" x14ac:dyDescent="0.35">
      <c r="A40" s="40">
        <v>2019</v>
      </c>
      <c r="B40" t="s">
        <v>116</v>
      </c>
      <c r="C40" s="22">
        <v>10.3</v>
      </c>
      <c r="D40" s="22">
        <v>10.63</v>
      </c>
      <c r="E40" s="3">
        <v>7.6</v>
      </c>
    </row>
    <row r="41" spans="1:5" x14ac:dyDescent="0.35">
      <c r="A41" s="40">
        <v>2019</v>
      </c>
      <c r="B41" t="s">
        <v>117</v>
      </c>
      <c r="C41" s="22">
        <v>5.45</v>
      </c>
      <c r="D41" s="22">
        <v>5.9</v>
      </c>
      <c r="E41" s="3">
        <v>4.8</v>
      </c>
    </row>
    <row r="42" spans="1:5" x14ac:dyDescent="0.35">
      <c r="A42" s="40">
        <v>2019</v>
      </c>
      <c r="B42" t="s">
        <v>118</v>
      </c>
      <c r="C42" s="22">
        <v>0.5</v>
      </c>
      <c r="D42" s="22">
        <v>0.52</v>
      </c>
      <c r="E42" s="3">
        <v>19.899999999999999</v>
      </c>
    </row>
    <row r="43" spans="1:5" x14ac:dyDescent="0.35">
      <c r="A43" s="40">
        <v>2019</v>
      </c>
      <c r="B43" t="s">
        <v>121</v>
      </c>
      <c r="C43" s="22">
        <v>0.1</v>
      </c>
      <c r="D43" s="22">
        <v>0.12</v>
      </c>
      <c r="E43" s="3">
        <v>6.6</v>
      </c>
    </row>
    <row r="44" spans="1:5" x14ac:dyDescent="0.35">
      <c r="A44" s="40">
        <v>2020</v>
      </c>
      <c r="B44" t="s">
        <v>114</v>
      </c>
      <c r="C44" s="22">
        <v>24.47</v>
      </c>
      <c r="D44" s="22">
        <v>28.95</v>
      </c>
      <c r="E44" s="57" t="s">
        <v>211</v>
      </c>
    </row>
    <row r="45" spans="1:5" x14ac:dyDescent="0.35">
      <c r="A45" s="40">
        <v>2020</v>
      </c>
      <c r="B45" t="s">
        <v>115</v>
      </c>
      <c r="C45" s="22">
        <v>9.84</v>
      </c>
      <c r="D45" s="22">
        <v>12.99</v>
      </c>
      <c r="E45" s="3">
        <v>3.3</v>
      </c>
    </row>
    <row r="46" spans="1:5" x14ac:dyDescent="0.35">
      <c r="A46" s="40">
        <v>2020</v>
      </c>
      <c r="B46" t="s">
        <v>117</v>
      </c>
      <c r="C46" s="22">
        <v>5.86</v>
      </c>
      <c r="D46" s="22">
        <v>6.17</v>
      </c>
      <c r="E46" s="3">
        <v>6</v>
      </c>
    </row>
    <row r="47" spans="1:5" x14ac:dyDescent="0.35">
      <c r="A47" s="40">
        <v>2020</v>
      </c>
      <c r="B47" t="s">
        <v>116</v>
      </c>
      <c r="C47" s="22">
        <v>4.13</v>
      </c>
      <c r="D47" s="22">
        <v>4.2300000000000004</v>
      </c>
      <c r="E47" s="3">
        <v>7.8</v>
      </c>
    </row>
    <row r="48" spans="1:5" x14ac:dyDescent="0.35">
      <c r="A48" s="40">
        <v>2020</v>
      </c>
      <c r="B48" t="s">
        <v>118</v>
      </c>
      <c r="C48" s="22">
        <v>0.4</v>
      </c>
      <c r="D48" s="22">
        <v>0.41</v>
      </c>
      <c r="E48" s="3">
        <v>18.2</v>
      </c>
    </row>
    <row r="49" spans="1:5" x14ac:dyDescent="0.35">
      <c r="A49" s="40">
        <v>2020</v>
      </c>
      <c r="B49" t="s">
        <v>121</v>
      </c>
      <c r="C49" s="22">
        <v>0.09</v>
      </c>
      <c r="D49" s="22">
        <v>0.1</v>
      </c>
      <c r="E49" s="3">
        <v>7.6</v>
      </c>
    </row>
    <row r="50" spans="1:5" x14ac:dyDescent="0.35">
      <c r="A50" s="40">
        <v>2021</v>
      </c>
      <c r="B50" t="s">
        <v>114</v>
      </c>
      <c r="C50" s="22">
        <v>23.71</v>
      </c>
      <c r="D50" s="22">
        <v>27.89</v>
      </c>
      <c r="E50" s="57" t="s">
        <v>211</v>
      </c>
    </row>
    <row r="51" spans="1:5" x14ac:dyDescent="0.35">
      <c r="A51" s="40">
        <v>2021</v>
      </c>
      <c r="B51" t="s">
        <v>115</v>
      </c>
      <c r="C51" s="22">
        <v>11.21</v>
      </c>
      <c r="D51" s="22">
        <v>15.01</v>
      </c>
      <c r="E51" s="3">
        <v>3.1</v>
      </c>
    </row>
    <row r="52" spans="1:5" x14ac:dyDescent="0.35">
      <c r="A52" s="40">
        <v>2021</v>
      </c>
      <c r="B52" t="s">
        <v>117</v>
      </c>
      <c r="C52" s="22">
        <v>5.13</v>
      </c>
      <c r="D52" s="22">
        <v>5.43</v>
      </c>
      <c r="E52" s="3">
        <v>5.8</v>
      </c>
    </row>
    <row r="53" spans="1:5" x14ac:dyDescent="0.35">
      <c r="A53" s="40">
        <v>2021</v>
      </c>
      <c r="B53" t="s">
        <v>116</v>
      </c>
      <c r="C53" s="22">
        <v>4.78</v>
      </c>
      <c r="D53" s="22">
        <v>4.91</v>
      </c>
      <c r="E53" s="3">
        <v>7.9</v>
      </c>
    </row>
    <row r="54" spans="1:5" x14ac:dyDescent="0.35">
      <c r="A54" s="40">
        <v>2021</v>
      </c>
      <c r="B54" t="s">
        <v>118</v>
      </c>
      <c r="C54" s="22">
        <v>0.4</v>
      </c>
      <c r="D54" s="22">
        <v>0.41</v>
      </c>
      <c r="E54" s="3">
        <v>19.3</v>
      </c>
    </row>
    <row r="55" spans="1:5" x14ac:dyDescent="0.35">
      <c r="A55" s="40">
        <v>2021</v>
      </c>
      <c r="B55" t="s">
        <v>121</v>
      </c>
      <c r="C55" s="22">
        <v>7.0000000000000007E-2</v>
      </c>
      <c r="D55" s="22">
        <v>0.08</v>
      </c>
      <c r="E55" s="3">
        <v>7.7</v>
      </c>
    </row>
    <row r="56" spans="1:5" x14ac:dyDescent="0.35">
      <c r="A56" s="40">
        <v>2022</v>
      </c>
      <c r="B56" t="s">
        <v>114</v>
      </c>
      <c r="C56" s="22">
        <v>26.97</v>
      </c>
      <c r="D56" s="22">
        <v>32.130000000000003</v>
      </c>
      <c r="E56" s="57" t="s">
        <v>211</v>
      </c>
    </row>
    <row r="57" spans="1:5" x14ac:dyDescent="0.35">
      <c r="A57" s="40">
        <v>2022</v>
      </c>
      <c r="B57" t="s">
        <v>115</v>
      </c>
      <c r="C57" s="22">
        <v>12.51</v>
      </c>
      <c r="D57" s="22">
        <v>17</v>
      </c>
      <c r="E57" s="3">
        <v>3</v>
      </c>
    </row>
    <row r="58" spans="1:5" x14ac:dyDescent="0.35">
      <c r="A58" s="40">
        <v>2022</v>
      </c>
      <c r="B58" t="s">
        <v>116</v>
      </c>
      <c r="C58" s="22">
        <v>6.16</v>
      </c>
      <c r="D58" s="22">
        <v>6.35</v>
      </c>
      <c r="E58" s="3">
        <v>7.7</v>
      </c>
    </row>
    <row r="59" spans="1:5" x14ac:dyDescent="0.35">
      <c r="A59" s="40">
        <v>2022</v>
      </c>
      <c r="B59" t="s">
        <v>117</v>
      </c>
      <c r="C59" s="22">
        <v>5.3</v>
      </c>
      <c r="D59" s="22">
        <v>5.66</v>
      </c>
      <c r="E59" s="3">
        <v>5.7</v>
      </c>
    </row>
    <row r="60" spans="1:5" x14ac:dyDescent="0.35">
      <c r="A60" s="40">
        <v>2022</v>
      </c>
      <c r="B60" t="s">
        <v>118</v>
      </c>
      <c r="C60" s="22">
        <v>0.48</v>
      </c>
      <c r="D60" s="22">
        <v>0.5</v>
      </c>
      <c r="E60" s="3">
        <v>22.9</v>
      </c>
    </row>
    <row r="61" spans="1:5" x14ac:dyDescent="0.35">
      <c r="A61" s="40">
        <v>2022</v>
      </c>
      <c r="B61" t="s">
        <v>121</v>
      </c>
      <c r="C61" s="22">
        <v>0.1</v>
      </c>
      <c r="D61" s="22">
        <v>0.11</v>
      </c>
      <c r="E61" s="3">
        <v>7.7</v>
      </c>
    </row>
    <row r="62" spans="1:5" x14ac:dyDescent="0.35">
      <c r="A62" s="40">
        <v>2023</v>
      </c>
      <c r="B62" t="s">
        <v>114</v>
      </c>
      <c r="C62" s="22">
        <v>28.3</v>
      </c>
      <c r="D62" s="22">
        <v>34.270000000000003</v>
      </c>
      <c r="E62" s="57" t="s">
        <v>211</v>
      </c>
    </row>
    <row r="63" spans="1:5" x14ac:dyDescent="0.35">
      <c r="A63" s="40">
        <v>2023</v>
      </c>
      <c r="B63" t="s">
        <v>115</v>
      </c>
      <c r="C63" s="22">
        <v>13.6</v>
      </c>
      <c r="D63" s="22">
        <v>19.079999999999998</v>
      </c>
      <c r="E63" s="3">
        <v>2.8</v>
      </c>
    </row>
    <row r="64" spans="1:5" x14ac:dyDescent="0.35">
      <c r="A64" s="40">
        <v>2023</v>
      </c>
      <c r="B64" t="s">
        <v>116</v>
      </c>
      <c r="C64" s="22">
        <v>6.94</v>
      </c>
      <c r="D64" s="22">
        <v>7.16</v>
      </c>
      <c r="E64" s="3">
        <v>7.7</v>
      </c>
    </row>
    <row r="65" spans="1:5" x14ac:dyDescent="0.35">
      <c r="A65" s="40">
        <v>2023</v>
      </c>
      <c r="B65" t="s">
        <v>117</v>
      </c>
      <c r="C65" s="22">
        <v>4.2300000000000004</v>
      </c>
      <c r="D65" s="22">
        <v>4.5</v>
      </c>
      <c r="E65" s="3">
        <v>5.5</v>
      </c>
    </row>
    <row r="66" spans="1:5" x14ac:dyDescent="0.35">
      <c r="A66" s="40">
        <v>2023</v>
      </c>
      <c r="B66" t="s">
        <v>118</v>
      </c>
      <c r="C66" s="22">
        <v>0.56999999999999995</v>
      </c>
      <c r="D66" s="22">
        <v>0.57999999999999996</v>
      </c>
      <c r="E66" s="3">
        <v>22.8</v>
      </c>
    </row>
    <row r="67" spans="1:5" x14ac:dyDescent="0.35">
      <c r="A67" s="40">
        <v>2023</v>
      </c>
      <c r="B67" t="s">
        <v>121</v>
      </c>
      <c r="C67" s="22">
        <v>0.1</v>
      </c>
      <c r="D67" s="22">
        <v>0.12</v>
      </c>
      <c r="E67" s="3">
        <v>7.2</v>
      </c>
    </row>
    <row r="68" spans="1:5" x14ac:dyDescent="0.35">
      <c r="A68" s="40">
        <v>2024</v>
      </c>
      <c r="B68" t="s">
        <v>114</v>
      </c>
      <c r="C68" s="22">
        <v>29.39</v>
      </c>
      <c r="D68" s="22">
        <v>35.9</v>
      </c>
      <c r="E68" s="57" t="s">
        <v>211</v>
      </c>
    </row>
    <row r="69" spans="1:5" x14ac:dyDescent="0.35">
      <c r="A69" s="40">
        <v>2024</v>
      </c>
      <c r="B69" t="s">
        <v>115</v>
      </c>
      <c r="C69" s="22">
        <v>13.75</v>
      </c>
      <c r="D69" s="22">
        <v>19.68</v>
      </c>
      <c r="E69" s="3">
        <v>2.6</v>
      </c>
    </row>
    <row r="70" spans="1:5" x14ac:dyDescent="0.35">
      <c r="A70" s="40">
        <v>2024</v>
      </c>
      <c r="B70" t="s">
        <v>116</v>
      </c>
      <c r="C70" s="22">
        <v>6.99</v>
      </c>
      <c r="D70" s="22">
        <v>7.22</v>
      </c>
      <c r="E70" s="3">
        <v>7.7</v>
      </c>
    </row>
    <row r="71" spans="1:5" x14ac:dyDescent="0.35">
      <c r="A71" s="40">
        <v>2024</v>
      </c>
      <c r="B71" t="s">
        <v>117</v>
      </c>
      <c r="C71" s="22">
        <v>3.94</v>
      </c>
      <c r="D71" s="22">
        <v>4.24</v>
      </c>
      <c r="E71" s="3">
        <v>5.3</v>
      </c>
    </row>
    <row r="72" spans="1:5" x14ac:dyDescent="0.35">
      <c r="A72" s="40">
        <v>2024</v>
      </c>
      <c r="B72" t="s">
        <v>118</v>
      </c>
      <c r="C72" s="22">
        <v>0.61</v>
      </c>
      <c r="D72" s="22">
        <v>0.61</v>
      </c>
      <c r="E72" s="3">
        <v>22</v>
      </c>
    </row>
    <row r="73" spans="1:5" x14ac:dyDescent="0.35">
      <c r="A73" s="41">
        <v>2024</v>
      </c>
      <c r="B73" s="10" t="s">
        <v>121</v>
      </c>
      <c r="C73" s="23">
        <v>0.08</v>
      </c>
      <c r="D73" s="23">
        <v>0.09</v>
      </c>
      <c r="E73" s="9">
        <v>7.9</v>
      </c>
    </row>
    <row r="75" spans="1:5" x14ac:dyDescent="0.35">
      <c r="A75" s="38" t="s">
        <v>50</v>
      </c>
    </row>
    <row r="77" spans="1:5" x14ac:dyDescent="0.35">
      <c r="A77" s="42" t="str">
        <f>HYPERLINK("#'Spis treści'!A1", "Powrót do spisu treści")</f>
        <v>Powrót do spisu treści</v>
      </c>
    </row>
  </sheetData>
  <autoFilter ref="A3:E73" xr:uid="{00000000-0001-0000-0B00-000000000000}"/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7"/>
  <sheetViews>
    <sheetView workbookViewId="0"/>
  </sheetViews>
  <sheetFormatPr defaultColWidth="10.90625" defaultRowHeight="14.5" x14ac:dyDescent="0.35"/>
  <cols>
    <col min="1" max="1" width="6.7265625" style="38" customWidth="1"/>
    <col min="2" max="2" width="17.7265625" customWidth="1"/>
    <col min="3" max="3" width="119.7265625" customWidth="1"/>
    <col min="4" max="4" width="23.7265625" style="58" customWidth="1"/>
    <col min="5" max="5" width="32.7265625" style="43" customWidth="1"/>
  </cols>
  <sheetData>
    <row r="1" spans="1:5" x14ac:dyDescent="0.35">
      <c r="A1" s="38" t="s">
        <v>122</v>
      </c>
    </row>
    <row r="2" spans="1:5" ht="15" thickBot="1" x14ac:dyDescent="0.4"/>
    <row r="3" spans="1:5" x14ac:dyDescent="0.35">
      <c r="A3" s="59" t="s">
        <v>1</v>
      </c>
      <c r="B3" s="60" t="s">
        <v>123</v>
      </c>
      <c r="C3" s="60" t="s">
        <v>124</v>
      </c>
      <c r="D3" s="61" t="s">
        <v>125</v>
      </c>
      <c r="E3" s="62" t="s">
        <v>126</v>
      </c>
    </row>
    <row r="4" spans="1:5" x14ac:dyDescent="0.35">
      <c r="A4" s="63">
        <v>2014</v>
      </c>
      <c r="B4" s="64" t="s">
        <v>127</v>
      </c>
      <c r="C4" s="64" t="s">
        <v>128</v>
      </c>
      <c r="D4" s="65">
        <v>58</v>
      </c>
      <c r="E4" s="66">
        <v>2737.28</v>
      </c>
    </row>
    <row r="5" spans="1:5" x14ac:dyDescent="0.35">
      <c r="A5" s="63">
        <v>2014</v>
      </c>
      <c r="B5" s="64" t="s">
        <v>129</v>
      </c>
      <c r="C5" s="64" t="s">
        <v>130</v>
      </c>
      <c r="D5" s="65">
        <v>33</v>
      </c>
      <c r="E5" s="66">
        <v>509.65</v>
      </c>
    </row>
    <row r="6" spans="1:5" x14ac:dyDescent="0.35">
      <c r="A6" s="63">
        <v>2014</v>
      </c>
      <c r="B6" s="64" t="s">
        <v>131</v>
      </c>
      <c r="C6" s="64" t="s">
        <v>132</v>
      </c>
      <c r="D6" s="65">
        <v>6</v>
      </c>
      <c r="E6" s="66">
        <v>63.65</v>
      </c>
    </row>
    <row r="7" spans="1:5" x14ac:dyDescent="0.35">
      <c r="A7" s="63">
        <v>2014</v>
      </c>
      <c r="B7" s="64" t="s">
        <v>133</v>
      </c>
      <c r="C7" s="64" t="s">
        <v>134</v>
      </c>
      <c r="D7" s="67" t="s">
        <v>212</v>
      </c>
      <c r="E7" s="66">
        <v>1.7</v>
      </c>
    </row>
    <row r="8" spans="1:5" x14ac:dyDescent="0.35">
      <c r="A8" s="63">
        <v>2014</v>
      </c>
      <c r="B8" s="64" t="s">
        <v>135</v>
      </c>
      <c r="C8" s="64" t="s">
        <v>136</v>
      </c>
      <c r="D8" s="67" t="s">
        <v>212</v>
      </c>
      <c r="E8" s="66">
        <v>1.61</v>
      </c>
    </row>
    <row r="9" spans="1:5" x14ac:dyDescent="0.35">
      <c r="A9" s="63">
        <v>2015</v>
      </c>
      <c r="B9" s="64" t="s">
        <v>127</v>
      </c>
      <c r="C9" s="64" t="s">
        <v>128</v>
      </c>
      <c r="D9" s="65">
        <v>53</v>
      </c>
      <c r="E9" s="66">
        <v>2590.64</v>
      </c>
    </row>
    <row r="10" spans="1:5" x14ac:dyDescent="0.35">
      <c r="A10" s="63">
        <v>2015</v>
      </c>
      <c r="B10" s="64" t="s">
        <v>129</v>
      </c>
      <c r="C10" s="64" t="s">
        <v>130</v>
      </c>
      <c r="D10" s="65">
        <v>36</v>
      </c>
      <c r="E10" s="66">
        <v>572.21</v>
      </c>
    </row>
    <row r="11" spans="1:5" x14ac:dyDescent="0.35">
      <c r="A11" s="63">
        <v>2015</v>
      </c>
      <c r="B11" s="64" t="s">
        <v>133</v>
      </c>
      <c r="C11" s="64" t="s">
        <v>134</v>
      </c>
      <c r="D11" s="67" t="s">
        <v>212</v>
      </c>
      <c r="E11" s="66">
        <v>24.92</v>
      </c>
    </row>
    <row r="12" spans="1:5" x14ac:dyDescent="0.35">
      <c r="A12" s="63">
        <v>2015</v>
      </c>
      <c r="B12" s="64" t="s">
        <v>131</v>
      </c>
      <c r="C12" s="64" t="s">
        <v>132</v>
      </c>
      <c r="D12" s="67" t="s">
        <v>212</v>
      </c>
      <c r="E12" s="66">
        <v>25.48</v>
      </c>
    </row>
    <row r="13" spans="1:5" x14ac:dyDescent="0.35">
      <c r="A13" s="63">
        <v>2016</v>
      </c>
      <c r="B13" s="64" t="s">
        <v>127</v>
      </c>
      <c r="C13" s="64" t="s">
        <v>128</v>
      </c>
      <c r="D13" s="65">
        <v>75</v>
      </c>
      <c r="E13" s="66">
        <v>3768.65</v>
      </c>
    </row>
    <row r="14" spans="1:5" x14ac:dyDescent="0.35">
      <c r="A14" s="63">
        <v>2016</v>
      </c>
      <c r="B14" s="64" t="s">
        <v>129</v>
      </c>
      <c r="C14" s="64" t="s">
        <v>130</v>
      </c>
      <c r="D14" s="65">
        <v>25</v>
      </c>
      <c r="E14" s="66">
        <v>425.54</v>
      </c>
    </row>
    <row r="15" spans="1:5" x14ac:dyDescent="0.35">
      <c r="A15" s="63">
        <v>2016</v>
      </c>
      <c r="B15" s="64" t="s">
        <v>131</v>
      </c>
      <c r="C15" s="64" t="s">
        <v>132</v>
      </c>
      <c r="D15" s="65">
        <v>7</v>
      </c>
      <c r="E15" s="66">
        <v>71.510000000000005</v>
      </c>
    </row>
    <row r="16" spans="1:5" x14ac:dyDescent="0.35">
      <c r="A16" s="63">
        <v>2016</v>
      </c>
      <c r="B16" s="64" t="s">
        <v>133</v>
      </c>
      <c r="C16" s="64" t="s">
        <v>134</v>
      </c>
      <c r="D16" s="65">
        <v>6</v>
      </c>
      <c r="E16" s="66">
        <v>37.130000000000003</v>
      </c>
    </row>
    <row r="17" spans="1:5" x14ac:dyDescent="0.35">
      <c r="A17" s="63">
        <v>2016</v>
      </c>
      <c r="B17" s="64" t="s">
        <v>137</v>
      </c>
      <c r="C17" s="64" t="s">
        <v>138</v>
      </c>
      <c r="D17" s="67" t="s">
        <v>212</v>
      </c>
      <c r="E17" s="66">
        <v>32.5</v>
      </c>
    </row>
    <row r="18" spans="1:5" x14ac:dyDescent="0.35">
      <c r="A18" s="63">
        <v>2017</v>
      </c>
      <c r="B18" s="64" t="s">
        <v>127</v>
      </c>
      <c r="C18" s="64" t="s">
        <v>128</v>
      </c>
      <c r="D18" s="65">
        <v>63</v>
      </c>
      <c r="E18" s="66">
        <v>3343.47</v>
      </c>
    </row>
    <row r="19" spans="1:5" x14ac:dyDescent="0.35">
      <c r="A19" s="63">
        <v>2017</v>
      </c>
      <c r="B19" s="64" t="s">
        <v>129</v>
      </c>
      <c r="C19" s="64" t="s">
        <v>130</v>
      </c>
      <c r="D19" s="65">
        <v>22</v>
      </c>
      <c r="E19" s="66">
        <v>398.1</v>
      </c>
    </row>
    <row r="20" spans="1:5" x14ac:dyDescent="0.35">
      <c r="A20" s="63">
        <v>2017</v>
      </c>
      <c r="B20" s="64" t="s">
        <v>133</v>
      </c>
      <c r="C20" s="64" t="s">
        <v>134</v>
      </c>
      <c r="D20" s="67" t="s">
        <v>212</v>
      </c>
      <c r="E20" s="66">
        <v>13.67</v>
      </c>
    </row>
    <row r="21" spans="1:5" x14ac:dyDescent="0.35">
      <c r="A21" s="63">
        <v>2017</v>
      </c>
      <c r="B21" s="64" t="s">
        <v>131</v>
      </c>
      <c r="C21" s="64" t="s">
        <v>132</v>
      </c>
      <c r="D21" s="67" t="s">
        <v>212</v>
      </c>
      <c r="E21" s="66">
        <v>19.86</v>
      </c>
    </row>
    <row r="22" spans="1:5" x14ac:dyDescent="0.35">
      <c r="A22" s="63">
        <v>2018</v>
      </c>
      <c r="B22" s="64" t="s">
        <v>127</v>
      </c>
      <c r="C22" s="64" t="s">
        <v>128</v>
      </c>
      <c r="D22" s="65">
        <v>69</v>
      </c>
      <c r="E22" s="66">
        <v>3957</v>
      </c>
    </row>
    <row r="23" spans="1:5" x14ac:dyDescent="0.35">
      <c r="A23" s="63">
        <v>2018</v>
      </c>
      <c r="B23" s="64" t="s">
        <v>129</v>
      </c>
      <c r="C23" s="64" t="s">
        <v>130</v>
      </c>
      <c r="D23" s="65">
        <v>32</v>
      </c>
      <c r="E23" s="66">
        <v>560.24</v>
      </c>
    </row>
    <row r="24" spans="1:5" x14ac:dyDescent="0.35">
      <c r="A24" s="63">
        <v>2018</v>
      </c>
      <c r="B24" s="64" t="s">
        <v>131</v>
      </c>
      <c r="C24" s="64" t="s">
        <v>132</v>
      </c>
      <c r="D24" s="67" t="s">
        <v>212</v>
      </c>
      <c r="E24" s="66">
        <v>51.16</v>
      </c>
    </row>
    <row r="25" spans="1:5" x14ac:dyDescent="0.35">
      <c r="A25" s="63">
        <v>2018</v>
      </c>
      <c r="B25" s="64" t="s">
        <v>133</v>
      </c>
      <c r="C25" s="64" t="s">
        <v>134</v>
      </c>
      <c r="D25" s="67" t="s">
        <v>212</v>
      </c>
      <c r="E25" s="66">
        <v>7.73</v>
      </c>
    </row>
    <row r="26" spans="1:5" x14ac:dyDescent="0.35">
      <c r="A26" s="63">
        <v>2019</v>
      </c>
      <c r="B26" s="64" t="s">
        <v>127</v>
      </c>
      <c r="C26" s="64" t="s">
        <v>128</v>
      </c>
      <c r="D26" s="65">
        <v>83</v>
      </c>
      <c r="E26" s="66">
        <v>4499.21</v>
      </c>
    </row>
    <row r="27" spans="1:5" x14ac:dyDescent="0.35">
      <c r="A27" s="63">
        <v>2019</v>
      </c>
      <c r="B27" s="64" t="s">
        <v>129</v>
      </c>
      <c r="C27" s="64" t="s">
        <v>130</v>
      </c>
      <c r="D27" s="65">
        <v>13</v>
      </c>
      <c r="E27" s="66">
        <v>196.66</v>
      </c>
    </row>
    <row r="28" spans="1:5" x14ac:dyDescent="0.35">
      <c r="A28" s="63">
        <v>2019</v>
      </c>
      <c r="B28" s="64" t="s">
        <v>139</v>
      </c>
      <c r="C28" s="64" t="s">
        <v>140</v>
      </c>
      <c r="D28" s="65">
        <v>11</v>
      </c>
      <c r="E28" s="66">
        <v>235.16</v>
      </c>
    </row>
    <row r="29" spans="1:5" x14ac:dyDescent="0.35">
      <c r="A29" s="63">
        <v>2019</v>
      </c>
      <c r="B29" s="64" t="s">
        <v>141</v>
      </c>
      <c r="C29" s="64" t="s">
        <v>142</v>
      </c>
      <c r="D29" s="67" t="s">
        <v>212</v>
      </c>
      <c r="E29" s="66">
        <v>32.9</v>
      </c>
    </row>
    <row r="30" spans="1:5" x14ac:dyDescent="0.35">
      <c r="A30" s="63">
        <v>2019</v>
      </c>
      <c r="B30" s="64" t="s">
        <v>133</v>
      </c>
      <c r="C30" s="64" t="s">
        <v>134</v>
      </c>
      <c r="D30" s="67" t="s">
        <v>212</v>
      </c>
      <c r="E30" s="66">
        <v>9.6300000000000008</v>
      </c>
    </row>
    <row r="31" spans="1:5" x14ac:dyDescent="0.35">
      <c r="A31" s="63">
        <v>2019</v>
      </c>
      <c r="B31" s="64" t="s">
        <v>131</v>
      </c>
      <c r="C31" s="64" t="s">
        <v>132</v>
      </c>
      <c r="D31" s="67" t="s">
        <v>212</v>
      </c>
      <c r="E31" s="66">
        <v>33.93</v>
      </c>
    </row>
    <row r="32" spans="1:5" x14ac:dyDescent="0.35">
      <c r="A32" s="63">
        <v>2020</v>
      </c>
      <c r="B32" s="64" t="s">
        <v>127</v>
      </c>
      <c r="C32" s="64" t="s">
        <v>128</v>
      </c>
      <c r="D32" s="65">
        <v>74</v>
      </c>
      <c r="E32" s="66">
        <v>4313.63</v>
      </c>
    </row>
    <row r="33" spans="1:5" x14ac:dyDescent="0.35">
      <c r="A33" s="63">
        <v>2020</v>
      </c>
      <c r="B33" s="64" t="s">
        <v>139</v>
      </c>
      <c r="C33" s="64" t="s">
        <v>140</v>
      </c>
      <c r="D33" s="65">
        <v>20</v>
      </c>
      <c r="E33" s="66">
        <v>500.51</v>
      </c>
    </row>
    <row r="34" spans="1:5" x14ac:dyDescent="0.35">
      <c r="A34" s="63">
        <v>2020</v>
      </c>
      <c r="B34" s="64" t="s">
        <v>129</v>
      </c>
      <c r="C34" s="64" t="s">
        <v>130</v>
      </c>
      <c r="D34" s="65">
        <v>10</v>
      </c>
      <c r="E34" s="66">
        <v>161.88</v>
      </c>
    </row>
    <row r="35" spans="1:5" x14ac:dyDescent="0.35">
      <c r="A35" s="63">
        <v>2020</v>
      </c>
      <c r="B35" s="64" t="s">
        <v>137</v>
      </c>
      <c r="C35" s="64" t="s">
        <v>138</v>
      </c>
      <c r="D35" s="67" t="s">
        <v>212</v>
      </c>
      <c r="E35" s="66">
        <v>114.07</v>
      </c>
    </row>
    <row r="36" spans="1:5" x14ac:dyDescent="0.35">
      <c r="A36" s="63">
        <v>2020</v>
      </c>
      <c r="B36" s="64" t="s">
        <v>133</v>
      </c>
      <c r="C36" s="64" t="s">
        <v>134</v>
      </c>
      <c r="D36" s="67" t="s">
        <v>212</v>
      </c>
      <c r="E36" s="66">
        <v>10.37</v>
      </c>
    </row>
    <row r="37" spans="1:5" x14ac:dyDescent="0.35">
      <c r="A37" s="63">
        <v>2020</v>
      </c>
      <c r="B37" s="64" t="s">
        <v>141</v>
      </c>
      <c r="C37" s="64" t="s">
        <v>142</v>
      </c>
      <c r="D37" s="67" t="s">
        <v>212</v>
      </c>
      <c r="E37" s="66">
        <v>19.760000000000002</v>
      </c>
    </row>
    <row r="38" spans="1:5" x14ac:dyDescent="0.35">
      <c r="A38" s="63">
        <v>2020</v>
      </c>
      <c r="B38" s="64" t="s">
        <v>131</v>
      </c>
      <c r="C38" s="64" t="s">
        <v>132</v>
      </c>
      <c r="D38" s="67" t="s">
        <v>212</v>
      </c>
      <c r="E38" s="66">
        <v>11.17</v>
      </c>
    </row>
    <row r="39" spans="1:5" x14ac:dyDescent="0.35">
      <c r="A39" s="63">
        <v>2020</v>
      </c>
      <c r="B39" s="64" t="s">
        <v>143</v>
      </c>
      <c r="C39" s="64" t="s">
        <v>144</v>
      </c>
      <c r="D39" s="67" t="s">
        <v>212</v>
      </c>
      <c r="E39" s="66">
        <v>17.920000000000002</v>
      </c>
    </row>
    <row r="40" spans="1:5" x14ac:dyDescent="0.35">
      <c r="A40" s="63">
        <v>2021</v>
      </c>
      <c r="B40" s="64" t="s">
        <v>127</v>
      </c>
      <c r="C40" s="64" t="s">
        <v>128</v>
      </c>
      <c r="D40" s="65">
        <v>97</v>
      </c>
      <c r="E40" s="66">
        <v>5835.82</v>
      </c>
    </row>
    <row r="41" spans="1:5" x14ac:dyDescent="0.35">
      <c r="A41" s="63">
        <v>2021</v>
      </c>
      <c r="B41" s="64" t="s">
        <v>139</v>
      </c>
      <c r="C41" s="64" t="s">
        <v>140</v>
      </c>
      <c r="D41" s="65">
        <v>21</v>
      </c>
      <c r="E41" s="66">
        <v>567.08000000000004</v>
      </c>
    </row>
    <row r="42" spans="1:5" x14ac:dyDescent="0.35">
      <c r="A42" s="63">
        <v>2021</v>
      </c>
      <c r="B42" s="64" t="s">
        <v>137</v>
      </c>
      <c r="C42" s="64" t="s">
        <v>138</v>
      </c>
      <c r="D42" s="65">
        <v>12</v>
      </c>
      <c r="E42" s="66">
        <v>459.48</v>
      </c>
    </row>
    <row r="43" spans="1:5" x14ac:dyDescent="0.35">
      <c r="A43" s="63">
        <v>2021</v>
      </c>
      <c r="B43" s="64" t="s">
        <v>129</v>
      </c>
      <c r="C43" s="64" t="s">
        <v>130</v>
      </c>
      <c r="D43" s="65">
        <v>6</v>
      </c>
      <c r="E43" s="66">
        <v>111.78</v>
      </c>
    </row>
    <row r="44" spans="1:5" x14ac:dyDescent="0.35">
      <c r="A44" s="63">
        <v>2021</v>
      </c>
      <c r="B44" s="64" t="s">
        <v>131</v>
      </c>
      <c r="C44" s="64" t="s">
        <v>132</v>
      </c>
      <c r="D44" s="67" t="s">
        <v>212</v>
      </c>
      <c r="E44" s="66">
        <v>12.34</v>
      </c>
    </row>
    <row r="45" spans="1:5" x14ac:dyDescent="0.35">
      <c r="A45" s="63">
        <v>2021</v>
      </c>
      <c r="B45" s="64" t="s">
        <v>133</v>
      </c>
      <c r="C45" s="64" t="s">
        <v>134</v>
      </c>
      <c r="D45" s="67" t="s">
        <v>212</v>
      </c>
      <c r="E45" s="66">
        <v>1.63</v>
      </c>
    </row>
    <row r="46" spans="1:5" x14ac:dyDescent="0.35">
      <c r="A46" s="63">
        <v>2021</v>
      </c>
      <c r="B46" s="64" t="s">
        <v>141</v>
      </c>
      <c r="C46" s="64" t="s">
        <v>142</v>
      </c>
      <c r="D46" s="67" t="s">
        <v>212</v>
      </c>
      <c r="E46" s="66">
        <v>8.7200000000000006</v>
      </c>
    </row>
    <row r="47" spans="1:5" x14ac:dyDescent="0.35">
      <c r="A47" s="63">
        <v>2022</v>
      </c>
      <c r="B47" s="64" t="s">
        <v>127</v>
      </c>
      <c r="C47" s="64" t="s">
        <v>128</v>
      </c>
      <c r="D47" s="65">
        <v>115</v>
      </c>
      <c r="E47" s="66">
        <v>8232.07</v>
      </c>
    </row>
    <row r="48" spans="1:5" x14ac:dyDescent="0.35">
      <c r="A48" s="63">
        <v>2022</v>
      </c>
      <c r="B48" s="64" t="s">
        <v>137</v>
      </c>
      <c r="C48" s="64" t="s">
        <v>138</v>
      </c>
      <c r="D48" s="65">
        <v>28</v>
      </c>
      <c r="E48" s="66">
        <v>1428.44</v>
      </c>
    </row>
    <row r="49" spans="1:5" x14ac:dyDescent="0.35">
      <c r="A49" s="63">
        <v>2022</v>
      </c>
      <c r="B49" s="64" t="s">
        <v>129</v>
      </c>
      <c r="C49" s="64" t="s">
        <v>130</v>
      </c>
      <c r="D49" s="65">
        <v>17</v>
      </c>
      <c r="E49" s="66">
        <v>431.29</v>
      </c>
    </row>
    <row r="50" spans="1:5" x14ac:dyDescent="0.35">
      <c r="A50" s="63">
        <v>2022</v>
      </c>
      <c r="B50" s="64" t="s">
        <v>139</v>
      </c>
      <c r="C50" s="64" t="s">
        <v>140</v>
      </c>
      <c r="D50" s="65">
        <v>11</v>
      </c>
      <c r="E50" s="66">
        <v>362.36</v>
      </c>
    </row>
    <row r="51" spans="1:5" x14ac:dyDescent="0.35">
      <c r="A51" s="63">
        <v>2022</v>
      </c>
      <c r="B51" s="64" t="s">
        <v>133</v>
      </c>
      <c r="C51" s="64" t="s">
        <v>134</v>
      </c>
      <c r="D51" s="65">
        <v>5</v>
      </c>
      <c r="E51" s="66">
        <v>25.22</v>
      </c>
    </row>
    <row r="52" spans="1:5" x14ac:dyDescent="0.35">
      <c r="A52" s="63">
        <v>2022</v>
      </c>
      <c r="B52" s="64" t="s">
        <v>131</v>
      </c>
      <c r="C52" s="64" t="s">
        <v>132</v>
      </c>
      <c r="D52" s="67" t="s">
        <v>212</v>
      </c>
      <c r="E52" s="66">
        <v>16.920000000000002</v>
      </c>
    </row>
    <row r="53" spans="1:5" x14ac:dyDescent="0.35">
      <c r="A53" s="63">
        <v>2022</v>
      </c>
      <c r="B53" s="64" t="s">
        <v>145</v>
      </c>
      <c r="C53" s="64" t="s">
        <v>146</v>
      </c>
      <c r="D53" s="67" t="s">
        <v>212</v>
      </c>
      <c r="E53" s="66">
        <v>2.11</v>
      </c>
    </row>
    <row r="54" spans="1:5" x14ac:dyDescent="0.35">
      <c r="A54" s="63">
        <v>2022</v>
      </c>
      <c r="B54" s="64" t="s">
        <v>141</v>
      </c>
      <c r="C54" s="64" t="s">
        <v>142</v>
      </c>
      <c r="D54" s="67" t="s">
        <v>212</v>
      </c>
      <c r="E54" s="66">
        <v>9.99</v>
      </c>
    </row>
    <row r="55" spans="1:5" x14ac:dyDescent="0.35">
      <c r="A55" s="63">
        <v>2023</v>
      </c>
      <c r="B55" s="64" t="s">
        <v>127</v>
      </c>
      <c r="C55" s="64" t="s">
        <v>128</v>
      </c>
      <c r="D55" s="65">
        <v>121</v>
      </c>
      <c r="E55" s="66">
        <v>10175.14</v>
      </c>
    </row>
    <row r="56" spans="1:5" x14ac:dyDescent="0.35">
      <c r="A56" s="63">
        <v>2023</v>
      </c>
      <c r="B56" s="64" t="s">
        <v>139</v>
      </c>
      <c r="C56" s="64" t="s">
        <v>140</v>
      </c>
      <c r="D56" s="65">
        <v>22</v>
      </c>
      <c r="E56" s="66">
        <v>936.79</v>
      </c>
    </row>
    <row r="57" spans="1:5" x14ac:dyDescent="0.35">
      <c r="A57" s="63">
        <v>2023</v>
      </c>
      <c r="B57" s="64" t="s">
        <v>129</v>
      </c>
      <c r="C57" s="64" t="s">
        <v>130</v>
      </c>
      <c r="D57" s="65">
        <v>20</v>
      </c>
      <c r="E57" s="66">
        <v>566.32000000000005</v>
      </c>
    </row>
    <row r="58" spans="1:5" x14ac:dyDescent="0.35">
      <c r="A58" s="63">
        <v>2023</v>
      </c>
      <c r="B58" s="64" t="s">
        <v>137</v>
      </c>
      <c r="C58" s="64" t="s">
        <v>138</v>
      </c>
      <c r="D58" s="65">
        <v>14</v>
      </c>
      <c r="E58" s="66">
        <v>827.35</v>
      </c>
    </row>
    <row r="59" spans="1:5" x14ac:dyDescent="0.35">
      <c r="A59" s="63">
        <v>2023</v>
      </c>
      <c r="B59" s="64" t="s">
        <v>133</v>
      </c>
      <c r="C59" s="64" t="s">
        <v>134</v>
      </c>
      <c r="D59" s="67" t="s">
        <v>212</v>
      </c>
      <c r="E59" s="66">
        <v>34.799999999999997</v>
      </c>
    </row>
    <row r="60" spans="1:5" x14ac:dyDescent="0.35">
      <c r="A60" s="63">
        <v>2023</v>
      </c>
      <c r="B60" s="64" t="s">
        <v>131</v>
      </c>
      <c r="C60" s="64" t="s">
        <v>132</v>
      </c>
      <c r="D60" s="67" t="s">
        <v>212</v>
      </c>
      <c r="E60" s="66">
        <v>35.53</v>
      </c>
    </row>
    <row r="61" spans="1:5" x14ac:dyDescent="0.35">
      <c r="A61" s="63">
        <v>2023</v>
      </c>
      <c r="B61" s="64" t="s">
        <v>143</v>
      </c>
      <c r="C61" s="64" t="s">
        <v>144</v>
      </c>
      <c r="D61" s="67" t="s">
        <v>212</v>
      </c>
      <c r="E61" s="66">
        <v>57.31</v>
      </c>
    </row>
    <row r="62" spans="1:5" x14ac:dyDescent="0.35">
      <c r="A62" s="63">
        <v>2023</v>
      </c>
      <c r="B62" s="64" t="s">
        <v>141</v>
      </c>
      <c r="C62" s="64" t="s">
        <v>142</v>
      </c>
      <c r="D62" s="67" t="s">
        <v>212</v>
      </c>
      <c r="E62" s="66">
        <v>26.72</v>
      </c>
    </row>
    <row r="63" spans="1:5" x14ac:dyDescent="0.35">
      <c r="A63" s="63">
        <v>2023</v>
      </c>
      <c r="B63" s="64" t="s">
        <v>147</v>
      </c>
      <c r="C63" s="64" t="s">
        <v>148</v>
      </c>
      <c r="D63" s="67" t="s">
        <v>212</v>
      </c>
      <c r="E63" s="66">
        <v>14.12</v>
      </c>
    </row>
    <row r="64" spans="1:5" x14ac:dyDescent="0.35">
      <c r="A64" s="63">
        <v>2023</v>
      </c>
      <c r="B64" s="64" t="s">
        <v>145</v>
      </c>
      <c r="C64" s="64" t="s">
        <v>146</v>
      </c>
      <c r="D64" s="67" t="s">
        <v>212</v>
      </c>
      <c r="E64" s="66">
        <v>3.05</v>
      </c>
    </row>
    <row r="65" spans="1:5" x14ac:dyDescent="0.35">
      <c r="A65" s="63">
        <v>2024</v>
      </c>
      <c r="B65" s="64" t="s">
        <v>127</v>
      </c>
      <c r="C65" s="64" t="s">
        <v>128</v>
      </c>
      <c r="D65" s="65">
        <v>111</v>
      </c>
      <c r="E65" s="66">
        <v>8978.2000000000007</v>
      </c>
    </row>
    <row r="66" spans="1:5" x14ac:dyDescent="0.35">
      <c r="A66" s="63">
        <v>2024</v>
      </c>
      <c r="B66" s="64" t="s">
        <v>139</v>
      </c>
      <c r="C66" s="64" t="s">
        <v>140</v>
      </c>
      <c r="D66" s="65">
        <v>27</v>
      </c>
      <c r="E66" s="66">
        <v>1214.17</v>
      </c>
    </row>
    <row r="67" spans="1:5" x14ac:dyDescent="0.35">
      <c r="A67" s="63">
        <v>2024</v>
      </c>
      <c r="B67" s="64" t="s">
        <v>129</v>
      </c>
      <c r="C67" s="64" t="s">
        <v>130</v>
      </c>
      <c r="D67" s="65">
        <v>26</v>
      </c>
      <c r="E67" s="66">
        <v>785.57</v>
      </c>
    </row>
    <row r="68" spans="1:5" x14ac:dyDescent="0.35">
      <c r="A68" s="63">
        <v>2024</v>
      </c>
      <c r="B68" s="64" t="s">
        <v>137</v>
      </c>
      <c r="C68" s="64" t="s">
        <v>138</v>
      </c>
      <c r="D68" s="65">
        <v>20</v>
      </c>
      <c r="E68" s="66">
        <v>1273.44</v>
      </c>
    </row>
    <row r="69" spans="1:5" x14ac:dyDescent="0.35">
      <c r="A69" s="63">
        <v>2024</v>
      </c>
      <c r="B69" s="64" t="s">
        <v>133</v>
      </c>
      <c r="C69" s="64" t="s">
        <v>134</v>
      </c>
      <c r="D69" s="67" t="s">
        <v>212</v>
      </c>
      <c r="E69" s="66">
        <v>44.07</v>
      </c>
    </row>
    <row r="70" spans="1:5" x14ac:dyDescent="0.35">
      <c r="A70" s="63">
        <v>2024</v>
      </c>
      <c r="B70" s="64" t="s">
        <v>141</v>
      </c>
      <c r="C70" s="64" t="s">
        <v>142</v>
      </c>
      <c r="D70" s="67" t="s">
        <v>212</v>
      </c>
      <c r="E70" s="66">
        <v>62.95</v>
      </c>
    </row>
    <row r="71" spans="1:5" x14ac:dyDescent="0.35">
      <c r="A71" s="63">
        <v>2024</v>
      </c>
      <c r="B71" s="64" t="s">
        <v>147</v>
      </c>
      <c r="C71" s="64" t="s">
        <v>148</v>
      </c>
      <c r="D71" s="67" t="s">
        <v>212</v>
      </c>
      <c r="E71" s="66">
        <v>14.54</v>
      </c>
    </row>
    <row r="72" spans="1:5" x14ac:dyDescent="0.35">
      <c r="A72" s="63">
        <v>2024</v>
      </c>
      <c r="B72" s="64" t="s">
        <v>149</v>
      </c>
      <c r="C72" s="64" t="s">
        <v>150</v>
      </c>
      <c r="D72" s="67" t="s">
        <v>212</v>
      </c>
      <c r="E72" s="66">
        <v>25.9</v>
      </c>
    </row>
    <row r="73" spans="1:5" ht="15" thickBot="1" x14ac:dyDescent="0.4">
      <c r="A73" s="68">
        <v>2024</v>
      </c>
      <c r="B73" s="69" t="s">
        <v>143</v>
      </c>
      <c r="C73" s="69" t="s">
        <v>144</v>
      </c>
      <c r="D73" s="70" t="s">
        <v>212</v>
      </c>
      <c r="E73" s="71">
        <v>31.15</v>
      </c>
    </row>
    <row r="75" spans="1:5" x14ac:dyDescent="0.35">
      <c r="A75" s="38" t="s">
        <v>50</v>
      </c>
    </row>
    <row r="77" spans="1:5" x14ac:dyDescent="0.35">
      <c r="A77" s="42" t="str">
        <f>HYPERLINK("#'Spis treści'!A1", "Powrót do spisu treści")</f>
        <v>Powrót do spisu treści</v>
      </c>
    </row>
  </sheetData>
  <autoFilter ref="A3:E73" xr:uid="{00000000-0001-0000-0C00-000000000000}"/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2"/>
  <sheetViews>
    <sheetView workbookViewId="0"/>
  </sheetViews>
  <sheetFormatPr defaultColWidth="10.90625" defaultRowHeight="14.5" x14ac:dyDescent="0.35"/>
  <cols>
    <col min="1" max="1" width="6.7265625" style="38" customWidth="1"/>
    <col min="2" max="2" width="39.7265625" customWidth="1"/>
    <col min="3" max="3" width="22.36328125" bestFit="1" customWidth="1"/>
  </cols>
  <sheetData>
    <row r="1" spans="1:3" x14ac:dyDescent="0.35">
      <c r="A1" s="38" t="s">
        <v>151</v>
      </c>
    </row>
    <row r="3" spans="1:3" x14ac:dyDescent="0.35">
      <c r="A3" s="39" t="s">
        <v>1</v>
      </c>
      <c r="B3" s="4" t="s">
        <v>152</v>
      </c>
      <c r="C3" s="50" t="s">
        <v>48</v>
      </c>
    </row>
    <row r="4" spans="1:3" x14ac:dyDescent="0.35">
      <c r="A4" s="40">
        <v>2014</v>
      </c>
      <c r="B4" t="s">
        <v>153</v>
      </c>
      <c r="C4" s="52">
        <v>346.9</v>
      </c>
    </row>
    <row r="5" spans="1:3" x14ac:dyDescent="0.35">
      <c r="A5" s="40">
        <v>2014</v>
      </c>
      <c r="B5" t="s">
        <v>154</v>
      </c>
      <c r="C5" s="52">
        <v>298</v>
      </c>
    </row>
    <row r="6" spans="1:3" x14ac:dyDescent="0.35">
      <c r="A6" s="40">
        <v>2015</v>
      </c>
      <c r="B6" t="s">
        <v>153</v>
      </c>
      <c r="C6" s="52">
        <v>349.5</v>
      </c>
    </row>
    <row r="7" spans="1:3" x14ac:dyDescent="0.35">
      <c r="A7" s="40">
        <v>2015</v>
      </c>
      <c r="B7" t="s">
        <v>154</v>
      </c>
      <c r="C7" s="52">
        <v>309.39999999999998</v>
      </c>
    </row>
    <row r="8" spans="1:3" x14ac:dyDescent="0.35">
      <c r="A8" s="40">
        <v>2016</v>
      </c>
      <c r="B8" t="s">
        <v>153</v>
      </c>
      <c r="C8" s="52">
        <v>352.2</v>
      </c>
    </row>
    <row r="9" spans="1:3" x14ac:dyDescent="0.35">
      <c r="A9" s="40">
        <v>2016</v>
      </c>
      <c r="B9" t="s">
        <v>154</v>
      </c>
      <c r="C9" s="52">
        <v>310.8</v>
      </c>
    </row>
    <row r="10" spans="1:3" x14ac:dyDescent="0.35">
      <c r="A10" s="40">
        <v>2017</v>
      </c>
      <c r="B10" t="s">
        <v>153</v>
      </c>
      <c r="C10" s="52">
        <v>353.6</v>
      </c>
    </row>
    <row r="11" spans="1:3" x14ac:dyDescent="0.35">
      <c r="A11" s="40">
        <v>2017</v>
      </c>
      <c r="B11" t="s">
        <v>154</v>
      </c>
      <c r="C11" s="52">
        <v>313.8</v>
      </c>
    </row>
    <row r="12" spans="1:3" x14ac:dyDescent="0.35">
      <c r="A12" s="40">
        <v>2018</v>
      </c>
      <c r="B12" t="s">
        <v>153</v>
      </c>
      <c r="C12" s="52">
        <v>353.9</v>
      </c>
    </row>
    <row r="13" spans="1:3" x14ac:dyDescent="0.35">
      <c r="A13" s="40">
        <v>2018</v>
      </c>
      <c r="B13" t="s">
        <v>154</v>
      </c>
      <c r="C13" s="52">
        <v>316.39999999999998</v>
      </c>
    </row>
    <row r="14" spans="1:3" x14ac:dyDescent="0.35">
      <c r="A14" s="40">
        <v>2019</v>
      </c>
      <c r="B14" t="s">
        <v>153</v>
      </c>
      <c r="C14" s="52">
        <v>353.8</v>
      </c>
    </row>
    <row r="15" spans="1:3" x14ac:dyDescent="0.35">
      <c r="A15" s="40">
        <v>2019</v>
      </c>
      <c r="B15" t="s">
        <v>154</v>
      </c>
      <c r="C15" s="52">
        <v>312</v>
      </c>
    </row>
    <row r="16" spans="1:3" x14ac:dyDescent="0.35">
      <c r="A16" s="40">
        <v>2020</v>
      </c>
      <c r="B16" t="s">
        <v>153</v>
      </c>
      <c r="C16" s="52">
        <v>343.4</v>
      </c>
    </row>
    <row r="17" spans="1:3" x14ac:dyDescent="0.35">
      <c r="A17" s="40">
        <v>2020</v>
      </c>
      <c r="B17" t="s">
        <v>154</v>
      </c>
      <c r="C17" s="52">
        <v>274.3</v>
      </c>
    </row>
    <row r="18" spans="1:3" x14ac:dyDescent="0.35">
      <c r="A18" s="40">
        <v>2021</v>
      </c>
      <c r="B18" t="s">
        <v>153</v>
      </c>
      <c r="C18" s="52">
        <v>338.3</v>
      </c>
    </row>
    <row r="19" spans="1:3" x14ac:dyDescent="0.35">
      <c r="A19" s="40">
        <v>2021</v>
      </c>
      <c r="B19" t="s">
        <v>154</v>
      </c>
      <c r="C19" s="52">
        <v>266.60000000000002</v>
      </c>
    </row>
    <row r="20" spans="1:3" x14ac:dyDescent="0.35">
      <c r="A20" s="40">
        <v>2022</v>
      </c>
      <c r="B20" t="s">
        <v>153</v>
      </c>
      <c r="C20" s="52">
        <v>337.6</v>
      </c>
    </row>
    <row r="21" spans="1:3" x14ac:dyDescent="0.35">
      <c r="A21" s="40">
        <v>2022</v>
      </c>
      <c r="B21" t="s">
        <v>154</v>
      </c>
      <c r="C21" s="52">
        <v>266.89999999999998</v>
      </c>
    </row>
    <row r="22" spans="1:3" x14ac:dyDescent="0.35">
      <c r="A22" s="40">
        <v>2023</v>
      </c>
      <c r="B22" t="s">
        <v>153</v>
      </c>
      <c r="C22" s="52">
        <v>336.3</v>
      </c>
    </row>
    <row r="23" spans="1:3" x14ac:dyDescent="0.35">
      <c r="A23" s="40">
        <v>2023</v>
      </c>
      <c r="B23" t="s">
        <v>154</v>
      </c>
      <c r="C23" s="52">
        <v>267.2</v>
      </c>
    </row>
    <row r="24" spans="1:3" x14ac:dyDescent="0.35">
      <c r="A24" s="40">
        <v>2024</v>
      </c>
      <c r="B24" t="s">
        <v>153</v>
      </c>
      <c r="C24" s="52">
        <v>334.2</v>
      </c>
    </row>
    <row r="25" spans="1:3" x14ac:dyDescent="0.35">
      <c r="A25" s="41">
        <v>2024</v>
      </c>
      <c r="B25" s="10" t="s">
        <v>154</v>
      </c>
      <c r="C25" s="54">
        <v>267.60000000000002</v>
      </c>
    </row>
    <row r="27" spans="1:3" x14ac:dyDescent="0.35">
      <c r="A27" s="38" t="s">
        <v>50</v>
      </c>
    </row>
    <row r="29" spans="1:3" x14ac:dyDescent="0.35">
      <c r="A29" s="38" t="s">
        <v>155</v>
      </c>
    </row>
    <row r="30" spans="1:3" x14ac:dyDescent="0.35">
      <c r="A30" s="38" t="s">
        <v>156</v>
      </c>
    </row>
    <row r="32" spans="1:3" x14ac:dyDescent="0.35">
      <c r="A32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3"/>
  <sheetViews>
    <sheetView workbookViewId="0"/>
  </sheetViews>
  <sheetFormatPr defaultColWidth="10.90625" defaultRowHeight="14.5" x14ac:dyDescent="0.35"/>
  <cols>
    <col min="1" max="1" width="6.7265625" style="38" customWidth="1"/>
    <col min="2" max="2" width="39.7265625" customWidth="1"/>
    <col min="3" max="3" width="26.1796875" bestFit="1" customWidth="1"/>
  </cols>
  <sheetData>
    <row r="1" spans="1:3" x14ac:dyDescent="0.35">
      <c r="A1" s="38" t="s">
        <v>157</v>
      </c>
    </row>
    <row r="3" spans="1:3" x14ac:dyDescent="0.35">
      <c r="A3" s="39" t="s">
        <v>1</v>
      </c>
      <c r="B3" s="4" t="s">
        <v>152</v>
      </c>
      <c r="C3" s="6" t="s">
        <v>158</v>
      </c>
    </row>
    <row r="4" spans="1:3" x14ac:dyDescent="0.35">
      <c r="A4" s="40">
        <v>2014</v>
      </c>
      <c r="B4" t="s">
        <v>153</v>
      </c>
      <c r="C4" s="31">
        <v>172.3</v>
      </c>
    </row>
    <row r="5" spans="1:3" x14ac:dyDescent="0.35">
      <c r="A5" s="40">
        <v>2014</v>
      </c>
      <c r="B5" t="s">
        <v>154</v>
      </c>
      <c r="C5" s="31">
        <v>43.8</v>
      </c>
    </row>
    <row r="6" spans="1:3" x14ac:dyDescent="0.35">
      <c r="A6" s="40">
        <v>2015</v>
      </c>
      <c r="B6" t="s">
        <v>153</v>
      </c>
      <c r="C6" s="31">
        <v>181.5</v>
      </c>
    </row>
    <row r="7" spans="1:3" x14ac:dyDescent="0.35">
      <c r="A7" s="40">
        <v>2015</v>
      </c>
      <c r="B7" t="s">
        <v>154</v>
      </c>
      <c r="C7" s="31">
        <v>46.5</v>
      </c>
    </row>
    <row r="8" spans="1:3" x14ac:dyDescent="0.35">
      <c r="A8" s="40">
        <v>2016</v>
      </c>
      <c r="B8" t="s">
        <v>153</v>
      </c>
      <c r="C8" s="31">
        <v>183.2</v>
      </c>
    </row>
    <row r="9" spans="1:3" x14ac:dyDescent="0.35">
      <c r="A9" s="40">
        <v>2016</v>
      </c>
      <c r="B9" t="s">
        <v>154</v>
      </c>
      <c r="C9" s="31">
        <v>47.9</v>
      </c>
    </row>
    <row r="10" spans="1:3" x14ac:dyDescent="0.35">
      <c r="A10" s="40">
        <v>2017</v>
      </c>
      <c r="B10" t="s">
        <v>153</v>
      </c>
      <c r="C10" s="31">
        <v>192.2</v>
      </c>
    </row>
    <row r="11" spans="1:3" x14ac:dyDescent="0.35">
      <c r="A11" s="40">
        <v>2017</v>
      </c>
      <c r="B11" t="s">
        <v>154</v>
      </c>
      <c r="C11" s="31">
        <v>51.3</v>
      </c>
    </row>
    <row r="12" spans="1:3" x14ac:dyDescent="0.35">
      <c r="A12" s="40">
        <v>2018</v>
      </c>
      <c r="B12" t="s">
        <v>153</v>
      </c>
      <c r="C12" s="31">
        <v>194.4</v>
      </c>
    </row>
    <row r="13" spans="1:3" x14ac:dyDescent="0.35">
      <c r="A13" s="40">
        <v>2018</v>
      </c>
      <c r="B13" t="s">
        <v>154</v>
      </c>
      <c r="C13" s="31">
        <v>53.4</v>
      </c>
    </row>
    <row r="14" spans="1:3" x14ac:dyDescent="0.35">
      <c r="A14" s="40">
        <v>2019</v>
      </c>
      <c r="B14" t="s">
        <v>153</v>
      </c>
      <c r="C14" s="31">
        <v>175</v>
      </c>
    </row>
    <row r="15" spans="1:3" x14ac:dyDescent="0.35">
      <c r="A15" s="40">
        <v>2019</v>
      </c>
      <c r="B15" t="s">
        <v>154</v>
      </c>
      <c r="C15" s="31">
        <v>54.4</v>
      </c>
    </row>
    <row r="16" spans="1:3" x14ac:dyDescent="0.35">
      <c r="A16" s="40">
        <v>2020</v>
      </c>
      <c r="B16" t="s">
        <v>153</v>
      </c>
      <c r="C16" s="31">
        <v>182.4</v>
      </c>
    </row>
    <row r="17" spans="1:3" x14ac:dyDescent="0.35">
      <c r="A17" s="40">
        <v>2020</v>
      </c>
      <c r="B17" t="s">
        <v>154</v>
      </c>
      <c r="C17" s="31">
        <v>54.1</v>
      </c>
    </row>
    <row r="18" spans="1:3" x14ac:dyDescent="0.35">
      <c r="A18" s="40">
        <v>2021</v>
      </c>
      <c r="B18" t="s">
        <v>153</v>
      </c>
      <c r="C18" s="31">
        <v>183.2</v>
      </c>
    </row>
    <row r="19" spans="1:3" x14ac:dyDescent="0.35">
      <c r="A19" s="40">
        <v>2021</v>
      </c>
      <c r="B19" t="s">
        <v>154</v>
      </c>
      <c r="C19" s="31">
        <v>54</v>
      </c>
    </row>
    <row r="20" spans="1:3" x14ac:dyDescent="0.35">
      <c r="A20" s="40">
        <v>2022</v>
      </c>
      <c r="B20" t="s">
        <v>153</v>
      </c>
      <c r="C20" s="31">
        <v>192.2</v>
      </c>
    </row>
    <row r="21" spans="1:3" x14ac:dyDescent="0.35">
      <c r="A21" s="40">
        <v>2022</v>
      </c>
      <c r="B21" t="s">
        <v>154</v>
      </c>
      <c r="C21" s="31">
        <v>55.4</v>
      </c>
    </row>
    <row r="22" spans="1:3" x14ac:dyDescent="0.35">
      <c r="A22" s="40">
        <v>2023</v>
      </c>
      <c r="B22" t="s">
        <v>153</v>
      </c>
      <c r="C22" s="31">
        <v>204.6</v>
      </c>
    </row>
    <row r="23" spans="1:3" x14ac:dyDescent="0.35">
      <c r="A23" s="40">
        <v>2023</v>
      </c>
      <c r="B23" t="s">
        <v>154</v>
      </c>
      <c r="C23" s="31">
        <v>57.5</v>
      </c>
    </row>
    <row r="24" spans="1:3" x14ac:dyDescent="0.35">
      <c r="A24" s="40">
        <v>2024</v>
      </c>
      <c r="B24" t="s">
        <v>153</v>
      </c>
      <c r="C24" s="31">
        <v>239.7</v>
      </c>
    </row>
    <row r="25" spans="1:3" x14ac:dyDescent="0.35">
      <c r="A25" s="41">
        <v>2024</v>
      </c>
      <c r="B25" s="10" t="s">
        <v>154</v>
      </c>
      <c r="C25" s="33">
        <v>61.6</v>
      </c>
    </row>
    <row r="27" spans="1:3" x14ac:dyDescent="0.35">
      <c r="A27" s="38" t="s">
        <v>50</v>
      </c>
    </row>
    <row r="29" spans="1:3" x14ac:dyDescent="0.35">
      <c r="A29" s="38" t="s">
        <v>155</v>
      </c>
    </row>
    <row r="30" spans="1:3" x14ac:dyDescent="0.35">
      <c r="A30" s="38" t="s">
        <v>159</v>
      </c>
    </row>
    <row r="31" spans="1:3" x14ac:dyDescent="0.35">
      <c r="A31" s="38" t="s">
        <v>156</v>
      </c>
    </row>
    <row r="33" spans="1:1" x14ac:dyDescent="0.35">
      <c r="A33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2"/>
  <sheetViews>
    <sheetView workbookViewId="0"/>
  </sheetViews>
  <sheetFormatPr defaultColWidth="10.90625" defaultRowHeight="14.5" x14ac:dyDescent="0.35"/>
  <cols>
    <col min="1" max="1" width="6.7265625" style="38" customWidth="1"/>
    <col min="2" max="2" width="26.1796875" bestFit="1" customWidth="1"/>
    <col min="3" max="3" width="32.54296875" bestFit="1" customWidth="1"/>
    <col min="4" max="4" width="17.26953125" bestFit="1" customWidth="1"/>
  </cols>
  <sheetData>
    <row r="1" spans="1:4" x14ac:dyDescent="0.35">
      <c r="A1" s="38" t="s">
        <v>160</v>
      </c>
    </row>
    <row r="3" spans="1:4" x14ac:dyDescent="0.35">
      <c r="A3" s="39" t="s">
        <v>1</v>
      </c>
      <c r="B3" s="4" t="s">
        <v>161</v>
      </c>
      <c r="C3" s="4" t="s">
        <v>162</v>
      </c>
      <c r="D3" s="6" t="s">
        <v>163</v>
      </c>
    </row>
    <row r="4" spans="1:4" x14ac:dyDescent="0.35">
      <c r="A4" s="40">
        <v>2014</v>
      </c>
      <c r="B4" s="48">
        <v>216.1</v>
      </c>
      <c r="C4" s="48">
        <v>48.8</v>
      </c>
      <c r="D4" s="52">
        <v>106.3</v>
      </c>
    </row>
    <row r="5" spans="1:4" x14ac:dyDescent="0.35">
      <c r="A5" s="40">
        <v>2015</v>
      </c>
      <c r="B5" s="48">
        <v>228</v>
      </c>
      <c r="C5" s="48">
        <v>53.3</v>
      </c>
      <c r="D5" s="52">
        <v>110.7</v>
      </c>
    </row>
    <row r="6" spans="1:4" x14ac:dyDescent="0.35">
      <c r="A6" s="40">
        <v>2016</v>
      </c>
      <c r="B6" s="48">
        <v>231.1</v>
      </c>
      <c r="C6" s="48">
        <v>55.2</v>
      </c>
      <c r="D6" s="52">
        <v>113.6</v>
      </c>
    </row>
    <row r="7" spans="1:4" x14ac:dyDescent="0.35">
      <c r="A7" s="40">
        <v>2017</v>
      </c>
      <c r="B7" s="48">
        <v>243.5</v>
      </c>
      <c r="C7" s="48">
        <v>50.5</v>
      </c>
      <c r="D7" s="52">
        <v>116.6</v>
      </c>
    </row>
    <row r="8" spans="1:4" x14ac:dyDescent="0.35">
      <c r="A8" s="40">
        <v>2018</v>
      </c>
      <c r="B8" s="48">
        <v>247.8</v>
      </c>
      <c r="C8" s="48">
        <v>53.9</v>
      </c>
      <c r="D8" s="52">
        <v>118.9</v>
      </c>
    </row>
    <row r="9" spans="1:4" x14ac:dyDescent="0.35">
      <c r="A9" s="40">
        <v>2019</v>
      </c>
      <c r="B9" s="48">
        <v>229.4</v>
      </c>
      <c r="C9" s="48">
        <v>58.5</v>
      </c>
      <c r="D9" s="52">
        <v>121.4</v>
      </c>
    </row>
    <row r="10" spans="1:4" x14ac:dyDescent="0.35">
      <c r="A10" s="40">
        <v>2020</v>
      </c>
      <c r="B10" s="48">
        <v>236.4</v>
      </c>
      <c r="C10" s="48">
        <v>56.1</v>
      </c>
      <c r="D10" s="52">
        <v>122.7</v>
      </c>
    </row>
    <row r="11" spans="1:4" x14ac:dyDescent="0.35">
      <c r="A11" s="40">
        <v>2021</v>
      </c>
      <c r="B11" s="48">
        <v>237.2</v>
      </c>
      <c r="C11" s="48">
        <v>52.6</v>
      </c>
      <c r="D11" s="52">
        <v>121.3</v>
      </c>
    </row>
    <row r="12" spans="1:4" x14ac:dyDescent="0.35">
      <c r="A12" s="40">
        <v>2022</v>
      </c>
      <c r="B12" s="48">
        <v>247.6</v>
      </c>
      <c r="C12" s="48">
        <v>45.3</v>
      </c>
      <c r="D12" s="52">
        <v>124.1</v>
      </c>
    </row>
    <row r="13" spans="1:4" x14ac:dyDescent="0.35">
      <c r="A13" s="40">
        <v>2023</v>
      </c>
      <c r="B13" s="48">
        <v>262.10000000000002</v>
      </c>
      <c r="C13" s="48">
        <v>43.1</v>
      </c>
      <c r="D13" s="52">
        <v>124.2</v>
      </c>
    </row>
    <row r="14" spans="1:4" x14ac:dyDescent="0.35">
      <c r="A14" s="41">
        <v>2024</v>
      </c>
      <c r="B14" s="53">
        <v>301.3</v>
      </c>
      <c r="C14" s="53">
        <v>37.4</v>
      </c>
      <c r="D14" s="54">
        <v>128.69999999999999</v>
      </c>
    </row>
    <row r="16" spans="1:4" x14ac:dyDescent="0.35">
      <c r="A16" s="38" t="s">
        <v>50</v>
      </c>
    </row>
    <row r="18" spans="1:1" x14ac:dyDescent="0.35">
      <c r="A18" s="38" t="s">
        <v>155</v>
      </c>
    </row>
    <row r="19" spans="1:1" x14ac:dyDescent="0.35">
      <c r="A19" s="38" t="s">
        <v>159</v>
      </c>
    </row>
    <row r="20" spans="1:1" x14ac:dyDescent="0.35">
      <c r="A20" s="38" t="s">
        <v>164</v>
      </c>
    </row>
    <row r="22" spans="1:1" x14ac:dyDescent="0.35">
      <c r="A22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2"/>
  <sheetViews>
    <sheetView workbookViewId="0"/>
  </sheetViews>
  <sheetFormatPr defaultColWidth="10.90625" defaultRowHeight="14.5" x14ac:dyDescent="0.35"/>
  <cols>
    <col min="1" max="1" width="6.7265625" style="38" customWidth="1"/>
    <col min="2" max="2" width="29.7265625" customWidth="1"/>
    <col min="3" max="3" width="27.7265625" customWidth="1"/>
    <col min="4" max="4" width="40.7265625" customWidth="1"/>
  </cols>
  <sheetData>
    <row r="1" spans="1:4" x14ac:dyDescent="0.35">
      <c r="A1" s="38" t="s">
        <v>165</v>
      </c>
    </row>
    <row r="3" spans="1:4" x14ac:dyDescent="0.35">
      <c r="A3" s="39" t="s">
        <v>1</v>
      </c>
      <c r="B3" s="4" t="s">
        <v>166</v>
      </c>
      <c r="C3" s="4" t="s">
        <v>48</v>
      </c>
      <c r="D3" s="6" t="s">
        <v>167</v>
      </c>
    </row>
    <row r="4" spans="1:4" x14ac:dyDescent="0.35">
      <c r="A4" s="40">
        <v>2014</v>
      </c>
      <c r="B4" s="51">
        <v>216.1</v>
      </c>
      <c r="C4" s="51">
        <v>644.9</v>
      </c>
      <c r="D4" s="24">
        <v>0.53800000000000003</v>
      </c>
    </row>
    <row r="5" spans="1:4" x14ac:dyDescent="0.35">
      <c r="A5" s="40">
        <v>2015</v>
      </c>
      <c r="B5" s="51">
        <v>228</v>
      </c>
      <c r="C5" s="51">
        <v>658.9</v>
      </c>
      <c r="D5" s="24">
        <v>0.53</v>
      </c>
    </row>
    <row r="6" spans="1:4" x14ac:dyDescent="0.35">
      <c r="A6" s="40">
        <v>2016</v>
      </c>
      <c r="B6" s="51">
        <v>231.1</v>
      </c>
      <c r="C6" s="51">
        <v>663.1</v>
      </c>
      <c r="D6" s="24">
        <v>0.53100000000000003</v>
      </c>
    </row>
    <row r="7" spans="1:4" x14ac:dyDescent="0.35">
      <c r="A7" s="40">
        <v>2017</v>
      </c>
      <c r="B7" s="51">
        <v>243.5</v>
      </c>
      <c r="C7" s="51">
        <v>667.4</v>
      </c>
      <c r="D7" s="24">
        <v>0.53</v>
      </c>
    </row>
    <row r="8" spans="1:4" x14ac:dyDescent="0.35">
      <c r="A8" s="40">
        <v>2018</v>
      </c>
      <c r="B8" s="51">
        <v>247.8</v>
      </c>
      <c r="C8" s="51">
        <v>670.2</v>
      </c>
      <c r="D8" s="24">
        <v>0.52800000000000002</v>
      </c>
    </row>
    <row r="9" spans="1:4" x14ac:dyDescent="0.35">
      <c r="A9" s="40">
        <v>2019</v>
      </c>
      <c r="B9" s="51">
        <v>229.4</v>
      </c>
      <c r="C9" s="51">
        <v>665.8</v>
      </c>
      <c r="D9" s="24">
        <v>0.53100000000000003</v>
      </c>
    </row>
    <row r="10" spans="1:4" x14ac:dyDescent="0.35">
      <c r="A10" s="40">
        <v>2020</v>
      </c>
      <c r="B10" s="51">
        <v>236.4</v>
      </c>
      <c r="C10" s="51">
        <v>617.70000000000005</v>
      </c>
      <c r="D10" s="24">
        <v>0.55600000000000005</v>
      </c>
    </row>
    <row r="11" spans="1:4" x14ac:dyDescent="0.35">
      <c r="A11" s="40">
        <v>2021</v>
      </c>
      <c r="B11" s="51">
        <v>237.2</v>
      </c>
      <c r="C11" s="51">
        <v>604.9</v>
      </c>
      <c r="D11" s="24">
        <v>0.55900000000000005</v>
      </c>
    </row>
    <row r="12" spans="1:4" x14ac:dyDescent="0.35">
      <c r="A12" s="40">
        <v>2022</v>
      </c>
      <c r="B12" s="51">
        <v>247.6</v>
      </c>
      <c r="C12" s="51">
        <v>604.5</v>
      </c>
      <c r="D12" s="24">
        <v>0.55800000000000005</v>
      </c>
    </row>
    <row r="13" spans="1:4" x14ac:dyDescent="0.35">
      <c r="A13" s="40">
        <v>2023</v>
      </c>
      <c r="B13" s="51">
        <v>262.10000000000002</v>
      </c>
      <c r="C13" s="51">
        <v>603.5</v>
      </c>
      <c r="D13" s="24">
        <v>0.55700000000000005</v>
      </c>
    </row>
    <row r="14" spans="1:4" x14ac:dyDescent="0.35">
      <c r="A14" s="41">
        <v>2024</v>
      </c>
      <c r="B14" s="53">
        <v>301.3</v>
      </c>
      <c r="C14" s="53">
        <v>601.79999999999995</v>
      </c>
      <c r="D14" s="25">
        <v>0.55500000000000005</v>
      </c>
    </row>
    <row r="16" spans="1:4" x14ac:dyDescent="0.35">
      <c r="A16" s="38" t="s">
        <v>50</v>
      </c>
    </row>
    <row r="18" spans="1:1" x14ac:dyDescent="0.35">
      <c r="A18" s="38" t="s">
        <v>155</v>
      </c>
    </row>
    <row r="19" spans="1:1" x14ac:dyDescent="0.35">
      <c r="A19" s="38" t="s">
        <v>159</v>
      </c>
    </row>
    <row r="20" spans="1:1" x14ac:dyDescent="0.35">
      <c r="A20" s="38" t="s">
        <v>156</v>
      </c>
    </row>
    <row r="22" spans="1:1" x14ac:dyDescent="0.35">
      <c r="A22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0"/>
  <sheetViews>
    <sheetView workbookViewId="0"/>
  </sheetViews>
  <sheetFormatPr defaultColWidth="10.90625" defaultRowHeight="14.5" x14ac:dyDescent="0.35"/>
  <cols>
    <col min="1" max="1" width="37.7265625" customWidth="1"/>
    <col min="2" max="2" width="32.7265625" customWidth="1"/>
  </cols>
  <sheetData>
    <row r="1" spans="1:2" x14ac:dyDescent="0.35">
      <c r="A1" t="s">
        <v>168</v>
      </c>
    </row>
    <row r="3" spans="1:2" x14ac:dyDescent="0.35">
      <c r="A3" s="5" t="s">
        <v>169</v>
      </c>
      <c r="B3" s="6" t="s">
        <v>126</v>
      </c>
    </row>
    <row r="4" spans="1:2" x14ac:dyDescent="0.35">
      <c r="A4" s="2" t="s">
        <v>170</v>
      </c>
      <c r="B4" s="26">
        <v>71539.34</v>
      </c>
    </row>
    <row r="5" spans="1:2" x14ac:dyDescent="0.35">
      <c r="A5" s="2" t="s">
        <v>171</v>
      </c>
      <c r="B5" s="26">
        <v>44460.83</v>
      </c>
    </row>
    <row r="6" spans="1:2" x14ac:dyDescent="0.35">
      <c r="A6" s="2" t="s">
        <v>172</v>
      </c>
      <c r="B6" s="26">
        <v>29032.79</v>
      </c>
    </row>
    <row r="7" spans="1:2" x14ac:dyDescent="0.35">
      <c r="A7" s="2" t="s">
        <v>173</v>
      </c>
      <c r="B7" s="26">
        <v>28216.53</v>
      </c>
    </row>
    <row r="8" spans="1:2" x14ac:dyDescent="0.35">
      <c r="A8" s="2" t="s">
        <v>174</v>
      </c>
      <c r="B8" s="26">
        <v>24646.95</v>
      </c>
    </row>
    <row r="9" spans="1:2" x14ac:dyDescent="0.35">
      <c r="A9" s="2" t="s">
        <v>175</v>
      </c>
      <c r="B9" s="26">
        <v>18998.349999999999</v>
      </c>
    </row>
    <row r="10" spans="1:2" x14ac:dyDescent="0.35">
      <c r="A10" s="2" t="s">
        <v>176</v>
      </c>
      <c r="B10" s="26">
        <v>15335.23</v>
      </c>
    </row>
    <row r="11" spans="1:2" x14ac:dyDescent="0.35">
      <c r="A11" s="2" t="s">
        <v>177</v>
      </c>
      <c r="B11" s="26">
        <v>15208.51</v>
      </c>
    </row>
    <row r="12" spans="1:2" x14ac:dyDescent="0.35">
      <c r="A12" s="2" t="s">
        <v>178</v>
      </c>
      <c r="B12" s="26">
        <v>10987.97</v>
      </c>
    </row>
    <row r="13" spans="1:2" x14ac:dyDescent="0.35">
      <c r="A13" s="2" t="s">
        <v>179</v>
      </c>
      <c r="B13" s="26">
        <v>10548.08</v>
      </c>
    </row>
    <row r="14" spans="1:2" x14ac:dyDescent="0.35">
      <c r="A14" s="2" t="s">
        <v>180</v>
      </c>
      <c r="B14" s="26">
        <v>8417.23</v>
      </c>
    </row>
    <row r="15" spans="1:2" x14ac:dyDescent="0.35">
      <c r="A15" s="2" t="s">
        <v>181</v>
      </c>
      <c r="B15" s="26">
        <v>6492.55</v>
      </c>
    </row>
    <row r="16" spans="1:2" x14ac:dyDescent="0.35">
      <c r="A16" s="2" t="s">
        <v>182</v>
      </c>
      <c r="B16" s="26">
        <v>6398.95</v>
      </c>
    </row>
    <row r="17" spans="1:2" x14ac:dyDescent="0.35">
      <c r="A17" s="2" t="s">
        <v>183</v>
      </c>
      <c r="B17" s="26">
        <v>4232.8999999999996</v>
      </c>
    </row>
    <row r="18" spans="1:2" x14ac:dyDescent="0.35">
      <c r="A18" s="2" t="s">
        <v>184</v>
      </c>
      <c r="B18" s="26">
        <v>3394.47</v>
      </c>
    </row>
    <row r="19" spans="1:2" x14ac:dyDescent="0.35">
      <c r="A19" s="2" t="s">
        <v>185</v>
      </c>
      <c r="B19" s="26">
        <v>1743.31</v>
      </c>
    </row>
    <row r="20" spans="1:2" x14ac:dyDescent="0.35">
      <c r="A20" s="2" t="s">
        <v>186</v>
      </c>
      <c r="B20" s="26">
        <v>867.92</v>
      </c>
    </row>
    <row r="21" spans="1:2" x14ac:dyDescent="0.35">
      <c r="A21" s="2" t="s">
        <v>187</v>
      </c>
      <c r="B21" s="26">
        <v>399</v>
      </c>
    </row>
    <row r="22" spans="1:2" x14ac:dyDescent="0.35">
      <c r="A22" s="2" t="s">
        <v>188</v>
      </c>
      <c r="B22" s="26">
        <v>368.6</v>
      </c>
    </row>
    <row r="23" spans="1:2" x14ac:dyDescent="0.35">
      <c r="A23" s="8" t="s">
        <v>189</v>
      </c>
      <c r="B23" s="27">
        <v>3.94</v>
      </c>
    </row>
    <row r="25" spans="1:2" x14ac:dyDescent="0.35">
      <c r="A25" t="s">
        <v>50</v>
      </c>
    </row>
    <row r="27" spans="1:2" x14ac:dyDescent="0.35">
      <c r="A27" t="s">
        <v>155</v>
      </c>
    </row>
    <row r="28" spans="1:2" x14ac:dyDescent="0.35">
      <c r="A28" t="s">
        <v>159</v>
      </c>
    </row>
    <row r="30" spans="1:2" x14ac:dyDescent="0.3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28"/>
  <sheetViews>
    <sheetView workbookViewId="0"/>
  </sheetViews>
  <sheetFormatPr defaultColWidth="10.90625" defaultRowHeight="14.5" x14ac:dyDescent="0.35"/>
  <cols>
    <col min="1" max="1" width="6.7265625" style="38" customWidth="1"/>
    <col min="2" max="2" width="37.7265625" customWidth="1"/>
    <col min="3" max="3" width="32.7265625" style="48" customWidth="1"/>
    <col min="4" max="4" width="27.7265625" style="48" customWidth="1"/>
    <col min="5" max="5" width="40.7265625" customWidth="1"/>
  </cols>
  <sheetData>
    <row r="1" spans="1:5" x14ac:dyDescent="0.35">
      <c r="A1" s="38" t="s">
        <v>190</v>
      </c>
    </row>
    <row r="3" spans="1:5" x14ac:dyDescent="0.35">
      <c r="A3" s="39" t="s">
        <v>1</v>
      </c>
      <c r="B3" s="4" t="s">
        <v>169</v>
      </c>
      <c r="C3" s="49" t="s">
        <v>126</v>
      </c>
      <c r="D3" s="49" t="s">
        <v>48</v>
      </c>
      <c r="E3" s="6" t="s">
        <v>167</v>
      </c>
    </row>
    <row r="4" spans="1:5" x14ac:dyDescent="0.35">
      <c r="A4" s="40">
        <v>2014</v>
      </c>
      <c r="B4" t="s">
        <v>170</v>
      </c>
      <c r="C4" s="51">
        <v>66255.8</v>
      </c>
      <c r="D4" s="51">
        <v>227.6</v>
      </c>
      <c r="E4" s="28">
        <v>0.63100000000000001</v>
      </c>
    </row>
    <row r="5" spans="1:5" x14ac:dyDescent="0.35">
      <c r="A5" s="40">
        <v>2014</v>
      </c>
      <c r="B5" t="s">
        <v>174</v>
      </c>
      <c r="C5" s="51">
        <v>25519.599999999999</v>
      </c>
      <c r="D5" s="51">
        <v>236</v>
      </c>
      <c r="E5" s="28">
        <v>0.54</v>
      </c>
    </row>
    <row r="6" spans="1:5" x14ac:dyDescent="0.35">
      <c r="A6" s="40">
        <v>2014</v>
      </c>
      <c r="B6" t="s">
        <v>171</v>
      </c>
      <c r="C6" s="51">
        <v>23112.799999999999</v>
      </c>
      <c r="D6" s="51">
        <v>40.200000000000003</v>
      </c>
      <c r="E6" s="28">
        <v>0.95499999999999996</v>
      </c>
    </row>
    <row r="7" spans="1:5" x14ac:dyDescent="0.35">
      <c r="A7" s="40">
        <v>2014</v>
      </c>
      <c r="B7" t="s">
        <v>177</v>
      </c>
      <c r="C7" s="51">
        <v>19252.599999999999</v>
      </c>
      <c r="D7" s="51">
        <v>16.2</v>
      </c>
      <c r="E7" s="28">
        <v>0.95</v>
      </c>
    </row>
    <row r="8" spans="1:5" x14ac:dyDescent="0.35">
      <c r="A8" s="40">
        <v>2014</v>
      </c>
      <c r="B8" t="s">
        <v>172</v>
      </c>
      <c r="C8" s="51">
        <v>18572.3</v>
      </c>
      <c r="D8" s="51">
        <v>50.5</v>
      </c>
      <c r="E8" s="28">
        <v>0.66200000000000003</v>
      </c>
    </row>
    <row r="9" spans="1:5" x14ac:dyDescent="0.35">
      <c r="A9" s="40">
        <v>2014</v>
      </c>
      <c r="B9" t="s">
        <v>178</v>
      </c>
      <c r="C9" s="51">
        <v>12805.2</v>
      </c>
      <c r="D9" s="51">
        <v>20.100000000000001</v>
      </c>
      <c r="E9" s="28">
        <v>0.88200000000000001</v>
      </c>
    </row>
    <row r="10" spans="1:5" x14ac:dyDescent="0.35">
      <c r="A10" s="40">
        <v>2014</v>
      </c>
      <c r="B10" t="s">
        <v>175</v>
      </c>
      <c r="C10" s="51">
        <v>11909.8</v>
      </c>
      <c r="D10" s="51">
        <v>54.8</v>
      </c>
      <c r="E10" s="28">
        <v>0.56000000000000005</v>
      </c>
    </row>
    <row r="11" spans="1:5" x14ac:dyDescent="0.35">
      <c r="A11" s="40">
        <v>2014</v>
      </c>
      <c r="B11" t="s">
        <v>181</v>
      </c>
      <c r="C11" s="51">
        <v>8493.9</v>
      </c>
      <c r="D11" s="51">
        <v>3.8</v>
      </c>
      <c r="E11" s="28">
        <v>0.96499999999999997</v>
      </c>
    </row>
    <row r="12" spans="1:5" x14ac:dyDescent="0.35">
      <c r="A12" s="40">
        <v>2014</v>
      </c>
      <c r="B12" t="s">
        <v>180</v>
      </c>
      <c r="C12" s="51">
        <v>7095.9</v>
      </c>
      <c r="D12" s="51">
        <v>36.299999999999997</v>
      </c>
      <c r="E12" s="28">
        <v>0.26300000000000001</v>
      </c>
    </row>
    <row r="13" spans="1:5" x14ac:dyDescent="0.35">
      <c r="A13" s="40">
        <v>2014</v>
      </c>
      <c r="B13" t="s">
        <v>185</v>
      </c>
      <c r="C13" s="51">
        <v>6962.5</v>
      </c>
      <c r="D13" s="51">
        <v>3.1</v>
      </c>
      <c r="E13" s="28">
        <v>0.94899999999999995</v>
      </c>
    </row>
    <row r="14" spans="1:5" x14ac:dyDescent="0.35">
      <c r="A14" s="40">
        <v>2014</v>
      </c>
      <c r="B14" t="s">
        <v>183</v>
      </c>
      <c r="C14" s="51">
        <v>4853.2</v>
      </c>
      <c r="D14" s="51">
        <v>31.7</v>
      </c>
      <c r="E14" s="28">
        <v>0.40500000000000003</v>
      </c>
    </row>
    <row r="15" spans="1:5" x14ac:dyDescent="0.35">
      <c r="A15" s="40">
        <v>2014</v>
      </c>
      <c r="B15" t="s">
        <v>179</v>
      </c>
      <c r="C15" s="51">
        <v>4245.7</v>
      </c>
      <c r="D15" s="51">
        <v>1.8</v>
      </c>
      <c r="E15" s="28">
        <v>0.98499999999999999</v>
      </c>
    </row>
    <row r="16" spans="1:5" x14ac:dyDescent="0.35">
      <c r="A16" s="40">
        <v>2014</v>
      </c>
      <c r="B16" t="s">
        <v>182</v>
      </c>
      <c r="C16" s="51">
        <v>3912.6</v>
      </c>
      <c r="D16" s="51">
        <v>68.3</v>
      </c>
      <c r="E16" s="28">
        <v>0.47699999999999998</v>
      </c>
    </row>
    <row r="17" spans="1:5" x14ac:dyDescent="0.35">
      <c r="A17" s="40">
        <v>2014</v>
      </c>
      <c r="B17" t="s">
        <v>187</v>
      </c>
      <c r="C17" s="51">
        <v>809</v>
      </c>
      <c r="D17" s="51">
        <v>7.2</v>
      </c>
      <c r="E17" s="28">
        <v>0.89400000000000002</v>
      </c>
    </row>
    <row r="18" spans="1:5" x14ac:dyDescent="0.35">
      <c r="A18" s="40">
        <v>2014</v>
      </c>
      <c r="B18" t="s">
        <v>184</v>
      </c>
      <c r="C18" s="51">
        <v>711.1</v>
      </c>
      <c r="D18" s="51">
        <v>0</v>
      </c>
      <c r="E18" s="28">
        <v>1</v>
      </c>
    </row>
    <row r="19" spans="1:5" x14ac:dyDescent="0.35">
      <c r="A19" s="40">
        <v>2014</v>
      </c>
      <c r="B19" t="s">
        <v>189</v>
      </c>
      <c r="C19" s="51">
        <v>534</v>
      </c>
      <c r="D19" s="51">
        <v>4.0999999999999996</v>
      </c>
      <c r="E19" s="28">
        <v>0.628</v>
      </c>
    </row>
    <row r="20" spans="1:5" x14ac:dyDescent="0.35">
      <c r="A20" s="40">
        <v>2014</v>
      </c>
      <c r="B20" t="s">
        <v>188</v>
      </c>
      <c r="C20" s="51">
        <v>439.2</v>
      </c>
      <c r="D20" s="51">
        <v>7</v>
      </c>
      <c r="E20" s="28">
        <v>0.61199999999999999</v>
      </c>
    </row>
    <row r="21" spans="1:5" x14ac:dyDescent="0.35">
      <c r="A21" s="40">
        <v>2014</v>
      </c>
      <c r="B21" t="s">
        <v>186</v>
      </c>
      <c r="C21" s="51">
        <v>290.5</v>
      </c>
      <c r="D21" s="51">
        <v>1.2</v>
      </c>
      <c r="E21" s="28">
        <v>0.96699999999999997</v>
      </c>
    </row>
    <row r="22" spans="1:5" x14ac:dyDescent="0.35">
      <c r="A22" s="40">
        <v>2014</v>
      </c>
      <c r="B22" t="s">
        <v>191</v>
      </c>
      <c r="C22" s="51">
        <v>204.9</v>
      </c>
      <c r="D22" s="51">
        <v>0.1</v>
      </c>
      <c r="E22" s="28">
        <v>0.97099999999999997</v>
      </c>
    </row>
    <row r="23" spans="1:5" x14ac:dyDescent="0.35">
      <c r="A23" s="40">
        <v>2014</v>
      </c>
      <c r="B23" t="s">
        <v>192</v>
      </c>
      <c r="C23" s="51">
        <v>113.9</v>
      </c>
      <c r="D23" s="51">
        <v>1.5</v>
      </c>
      <c r="E23" s="28">
        <v>0.872</v>
      </c>
    </row>
    <row r="24" spans="1:5" x14ac:dyDescent="0.35">
      <c r="A24" s="40">
        <v>2015</v>
      </c>
      <c r="B24" t="s">
        <v>170</v>
      </c>
      <c r="C24" s="51">
        <v>61954</v>
      </c>
      <c r="D24" s="51">
        <v>228.7</v>
      </c>
      <c r="E24" s="28">
        <v>0.63900000000000001</v>
      </c>
    </row>
    <row r="25" spans="1:5" x14ac:dyDescent="0.35">
      <c r="A25" s="40">
        <v>2015</v>
      </c>
      <c r="B25" t="s">
        <v>171</v>
      </c>
      <c r="C25" s="51">
        <v>28053.3</v>
      </c>
      <c r="D25" s="51">
        <v>47.6</v>
      </c>
      <c r="E25" s="28">
        <v>0.95399999999999996</v>
      </c>
    </row>
    <row r="26" spans="1:5" x14ac:dyDescent="0.35">
      <c r="A26" s="40">
        <v>2015</v>
      </c>
      <c r="B26" t="s">
        <v>174</v>
      </c>
      <c r="C26" s="51">
        <v>25670.3</v>
      </c>
      <c r="D26" s="51">
        <v>230.1</v>
      </c>
      <c r="E26" s="28">
        <v>0.53400000000000003</v>
      </c>
    </row>
    <row r="27" spans="1:5" x14ac:dyDescent="0.35">
      <c r="A27" s="40">
        <v>2015</v>
      </c>
      <c r="B27" t="s">
        <v>172</v>
      </c>
      <c r="C27" s="51">
        <v>20106.8</v>
      </c>
      <c r="D27" s="51">
        <v>54.3</v>
      </c>
      <c r="E27" s="28">
        <v>0.63900000000000001</v>
      </c>
    </row>
    <row r="28" spans="1:5" x14ac:dyDescent="0.35">
      <c r="A28" s="40">
        <v>2015</v>
      </c>
      <c r="B28" t="s">
        <v>177</v>
      </c>
      <c r="C28" s="51">
        <v>18070.2</v>
      </c>
      <c r="D28" s="51">
        <v>15.7</v>
      </c>
      <c r="E28" s="28">
        <v>0.94799999999999995</v>
      </c>
    </row>
    <row r="29" spans="1:5" x14ac:dyDescent="0.35">
      <c r="A29" s="40">
        <v>2015</v>
      </c>
      <c r="B29" t="s">
        <v>179</v>
      </c>
      <c r="C29" s="51">
        <v>13528.5</v>
      </c>
      <c r="D29" s="51">
        <v>2.8</v>
      </c>
      <c r="E29" s="28">
        <v>0.97</v>
      </c>
    </row>
    <row r="30" spans="1:5" x14ac:dyDescent="0.35">
      <c r="A30" s="40">
        <v>2015</v>
      </c>
      <c r="B30" t="s">
        <v>175</v>
      </c>
      <c r="C30" s="51">
        <v>13131.1</v>
      </c>
      <c r="D30" s="51">
        <v>60.2</v>
      </c>
      <c r="E30" s="28">
        <v>0.503</v>
      </c>
    </row>
    <row r="31" spans="1:5" x14ac:dyDescent="0.35">
      <c r="A31" s="40">
        <v>2015</v>
      </c>
      <c r="B31" t="s">
        <v>178</v>
      </c>
      <c r="C31" s="51">
        <v>12431.2</v>
      </c>
      <c r="D31" s="51">
        <v>19.7</v>
      </c>
      <c r="E31" s="28">
        <v>0.872</v>
      </c>
    </row>
    <row r="32" spans="1:5" x14ac:dyDescent="0.35">
      <c r="A32" s="40">
        <v>2015</v>
      </c>
      <c r="B32" t="s">
        <v>180</v>
      </c>
      <c r="C32" s="51">
        <v>8298.1</v>
      </c>
      <c r="D32" s="51">
        <v>44.6</v>
      </c>
      <c r="E32" s="28">
        <v>0.23100000000000001</v>
      </c>
    </row>
    <row r="33" spans="1:5" x14ac:dyDescent="0.35">
      <c r="A33" s="40">
        <v>2015</v>
      </c>
      <c r="B33" t="s">
        <v>181</v>
      </c>
      <c r="C33" s="51">
        <v>8170.9</v>
      </c>
      <c r="D33" s="51">
        <v>3.7</v>
      </c>
      <c r="E33" s="28">
        <v>0.94899999999999995</v>
      </c>
    </row>
    <row r="34" spans="1:5" x14ac:dyDescent="0.35">
      <c r="A34" s="40">
        <v>2015</v>
      </c>
      <c r="B34" t="s">
        <v>185</v>
      </c>
      <c r="C34" s="51">
        <v>6679.2</v>
      </c>
      <c r="D34" s="51">
        <v>2.9</v>
      </c>
      <c r="E34" s="28">
        <v>0.93200000000000005</v>
      </c>
    </row>
    <row r="35" spans="1:5" x14ac:dyDescent="0.35">
      <c r="A35" s="40">
        <v>2015</v>
      </c>
      <c r="B35" t="s">
        <v>183</v>
      </c>
      <c r="C35" s="51">
        <v>5046.8999999999996</v>
      </c>
      <c r="D35" s="51">
        <v>33</v>
      </c>
      <c r="E35" s="28">
        <v>0.39600000000000002</v>
      </c>
    </row>
    <row r="36" spans="1:5" x14ac:dyDescent="0.35">
      <c r="A36" s="40">
        <v>2015</v>
      </c>
      <c r="B36" t="s">
        <v>182</v>
      </c>
      <c r="C36" s="51">
        <v>3851.3</v>
      </c>
      <c r="D36" s="51">
        <v>65.900000000000006</v>
      </c>
      <c r="E36" s="28">
        <v>0.48199999999999998</v>
      </c>
    </row>
    <row r="37" spans="1:5" x14ac:dyDescent="0.35">
      <c r="A37" s="40">
        <v>2015</v>
      </c>
      <c r="B37" t="s">
        <v>184</v>
      </c>
      <c r="C37" s="51">
        <v>855.9</v>
      </c>
      <c r="D37" s="51">
        <v>0</v>
      </c>
      <c r="E37" s="28">
        <v>1</v>
      </c>
    </row>
    <row r="38" spans="1:5" x14ac:dyDescent="0.35">
      <c r="A38" s="40">
        <v>2015</v>
      </c>
      <c r="B38" t="s">
        <v>187</v>
      </c>
      <c r="C38" s="51">
        <v>754.4</v>
      </c>
      <c r="D38" s="51">
        <v>6.6</v>
      </c>
      <c r="E38" s="28">
        <v>0.89900000000000002</v>
      </c>
    </row>
    <row r="39" spans="1:5" x14ac:dyDescent="0.35">
      <c r="A39" s="40">
        <v>2015</v>
      </c>
      <c r="B39" t="s">
        <v>189</v>
      </c>
      <c r="C39" s="51">
        <v>518.6</v>
      </c>
      <c r="D39" s="51">
        <v>4.0999999999999996</v>
      </c>
      <c r="E39" s="28">
        <v>0.60299999999999998</v>
      </c>
    </row>
    <row r="40" spans="1:5" x14ac:dyDescent="0.35">
      <c r="A40" s="40">
        <v>2015</v>
      </c>
      <c r="B40" t="s">
        <v>188</v>
      </c>
      <c r="C40" s="51">
        <v>426.5</v>
      </c>
      <c r="D40" s="51">
        <v>6.7</v>
      </c>
      <c r="E40" s="28">
        <v>0.61699999999999999</v>
      </c>
    </row>
    <row r="41" spans="1:5" x14ac:dyDescent="0.35">
      <c r="A41" s="40">
        <v>2015</v>
      </c>
      <c r="B41" t="s">
        <v>186</v>
      </c>
      <c r="C41" s="51">
        <v>317</v>
      </c>
      <c r="D41" s="51">
        <v>1.3</v>
      </c>
      <c r="E41" s="28">
        <v>0.97</v>
      </c>
    </row>
    <row r="42" spans="1:5" x14ac:dyDescent="0.35">
      <c r="A42" s="40">
        <v>2015</v>
      </c>
      <c r="B42" t="s">
        <v>192</v>
      </c>
      <c r="C42" s="51">
        <v>114.1</v>
      </c>
      <c r="D42" s="51">
        <v>1.4</v>
      </c>
      <c r="E42" s="28">
        <v>0.84799999999999998</v>
      </c>
    </row>
    <row r="43" spans="1:5" x14ac:dyDescent="0.35">
      <c r="A43" s="40">
        <v>2015</v>
      </c>
      <c r="B43" t="s">
        <v>191</v>
      </c>
      <c r="C43" s="51">
        <v>61.1</v>
      </c>
      <c r="D43" s="51">
        <v>0.1</v>
      </c>
      <c r="E43" s="28">
        <v>0.96799999999999997</v>
      </c>
    </row>
    <row r="44" spans="1:5" x14ac:dyDescent="0.35">
      <c r="A44" s="40">
        <v>2016</v>
      </c>
      <c r="B44" t="s">
        <v>170</v>
      </c>
      <c r="C44" s="51">
        <v>58551.3</v>
      </c>
      <c r="D44" s="51">
        <v>221.2</v>
      </c>
      <c r="E44" s="28">
        <v>0.64600000000000002</v>
      </c>
    </row>
    <row r="45" spans="1:5" x14ac:dyDescent="0.35">
      <c r="A45" s="40">
        <v>2016</v>
      </c>
      <c r="B45" t="s">
        <v>171</v>
      </c>
      <c r="C45" s="51">
        <v>30453.7</v>
      </c>
      <c r="D45" s="51">
        <v>55</v>
      </c>
      <c r="E45" s="28">
        <v>0.95399999999999996</v>
      </c>
    </row>
    <row r="46" spans="1:5" x14ac:dyDescent="0.35">
      <c r="A46" s="40">
        <v>2016</v>
      </c>
      <c r="B46" t="s">
        <v>174</v>
      </c>
      <c r="C46" s="51">
        <v>25248.799999999999</v>
      </c>
      <c r="D46" s="51">
        <v>220.4</v>
      </c>
      <c r="E46" s="28">
        <v>0.53900000000000003</v>
      </c>
    </row>
    <row r="47" spans="1:5" x14ac:dyDescent="0.35">
      <c r="A47" s="40">
        <v>2016</v>
      </c>
      <c r="B47" t="s">
        <v>172</v>
      </c>
      <c r="C47" s="51">
        <v>21617.7</v>
      </c>
      <c r="D47" s="51">
        <v>58.9</v>
      </c>
      <c r="E47" s="28">
        <v>0.62</v>
      </c>
    </row>
    <row r="48" spans="1:5" x14ac:dyDescent="0.35">
      <c r="A48" s="40">
        <v>2016</v>
      </c>
      <c r="B48" t="s">
        <v>179</v>
      </c>
      <c r="C48" s="51">
        <v>17296.599999999999</v>
      </c>
      <c r="D48" s="51">
        <v>3.2</v>
      </c>
      <c r="E48" s="28">
        <v>0.97299999999999998</v>
      </c>
    </row>
    <row r="49" spans="1:5" x14ac:dyDescent="0.35">
      <c r="A49" s="40">
        <v>2016</v>
      </c>
      <c r="B49" t="s">
        <v>175</v>
      </c>
      <c r="C49" s="51">
        <v>15676.2</v>
      </c>
      <c r="D49" s="51">
        <v>65.2</v>
      </c>
      <c r="E49" s="28">
        <v>0.47299999999999998</v>
      </c>
    </row>
    <row r="50" spans="1:5" x14ac:dyDescent="0.35">
      <c r="A50" s="40">
        <v>2016</v>
      </c>
      <c r="B50" t="s">
        <v>177</v>
      </c>
      <c r="C50" s="51">
        <v>15319</v>
      </c>
      <c r="D50" s="51">
        <v>16.7</v>
      </c>
      <c r="E50" s="28">
        <v>0.94899999999999995</v>
      </c>
    </row>
    <row r="51" spans="1:5" x14ac:dyDescent="0.35">
      <c r="A51" s="40">
        <v>2016</v>
      </c>
      <c r="B51" t="s">
        <v>178</v>
      </c>
      <c r="C51" s="51">
        <v>12092.9</v>
      </c>
      <c r="D51" s="51">
        <v>19.5</v>
      </c>
      <c r="E51" s="28">
        <v>0.86</v>
      </c>
    </row>
    <row r="52" spans="1:5" x14ac:dyDescent="0.35">
      <c r="A52" s="40">
        <v>2016</v>
      </c>
      <c r="B52" t="s">
        <v>180</v>
      </c>
      <c r="C52" s="51">
        <v>9090.2999999999993</v>
      </c>
      <c r="D52" s="51">
        <v>50.4</v>
      </c>
      <c r="E52" s="28">
        <v>0.21099999999999999</v>
      </c>
    </row>
    <row r="53" spans="1:5" x14ac:dyDescent="0.35">
      <c r="A53" s="40">
        <v>2016</v>
      </c>
      <c r="B53" t="s">
        <v>181</v>
      </c>
      <c r="C53" s="51">
        <v>8105.7</v>
      </c>
      <c r="D53" s="51">
        <v>3.6</v>
      </c>
      <c r="E53" s="28">
        <v>0.95499999999999996</v>
      </c>
    </row>
    <row r="54" spans="1:5" x14ac:dyDescent="0.35">
      <c r="A54" s="40">
        <v>2016</v>
      </c>
      <c r="B54" t="s">
        <v>185</v>
      </c>
      <c r="C54" s="51">
        <v>6272.1</v>
      </c>
      <c r="D54" s="51">
        <v>2.7</v>
      </c>
      <c r="E54" s="28">
        <v>0.95399999999999996</v>
      </c>
    </row>
    <row r="55" spans="1:5" x14ac:dyDescent="0.35">
      <c r="A55" s="40">
        <v>2016</v>
      </c>
      <c r="B55" t="s">
        <v>183</v>
      </c>
      <c r="C55" s="51">
        <v>4973.7</v>
      </c>
      <c r="D55" s="51">
        <v>32.799999999999997</v>
      </c>
      <c r="E55" s="28">
        <v>0.39</v>
      </c>
    </row>
    <row r="56" spans="1:5" x14ac:dyDescent="0.35">
      <c r="A56" s="40">
        <v>2016</v>
      </c>
      <c r="B56" t="s">
        <v>182</v>
      </c>
      <c r="C56" s="51">
        <v>3753.7</v>
      </c>
      <c r="D56" s="51">
        <v>63.4</v>
      </c>
      <c r="E56" s="28">
        <v>0.48499999999999999</v>
      </c>
    </row>
    <row r="57" spans="1:5" x14ac:dyDescent="0.35">
      <c r="A57" s="40">
        <v>2016</v>
      </c>
      <c r="B57" t="s">
        <v>187</v>
      </c>
      <c r="C57" s="51">
        <v>713.2</v>
      </c>
      <c r="D57" s="51">
        <v>6.2</v>
      </c>
      <c r="E57" s="28">
        <v>0.90200000000000002</v>
      </c>
    </row>
    <row r="58" spans="1:5" x14ac:dyDescent="0.35">
      <c r="A58" s="40">
        <v>2016</v>
      </c>
      <c r="B58" t="s">
        <v>184</v>
      </c>
      <c r="C58" s="51">
        <v>636</v>
      </c>
      <c r="D58" s="51">
        <v>0.1</v>
      </c>
      <c r="E58" s="28">
        <v>1</v>
      </c>
    </row>
    <row r="59" spans="1:5" x14ac:dyDescent="0.35">
      <c r="A59" s="40">
        <v>2016</v>
      </c>
      <c r="B59" t="s">
        <v>189</v>
      </c>
      <c r="C59" s="51">
        <v>495.3</v>
      </c>
      <c r="D59" s="51">
        <v>4.0999999999999996</v>
      </c>
      <c r="E59" s="28">
        <v>0.57399999999999995</v>
      </c>
    </row>
    <row r="60" spans="1:5" x14ac:dyDescent="0.35">
      <c r="A60" s="40">
        <v>2016</v>
      </c>
      <c r="B60" t="s">
        <v>188</v>
      </c>
      <c r="C60" s="51">
        <v>372.4</v>
      </c>
      <c r="D60" s="51">
        <v>4.3</v>
      </c>
      <c r="E60" s="28">
        <v>0.82199999999999995</v>
      </c>
    </row>
    <row r="61" spans="1:5" x14ac:dyDescent="0.35">
      <c r="A61" s="40">
        <v>2016</v>
      </c>
      <c r="B61" t="s">
        <v>186</v>
      </c>
      <c r="C61" s="51">
        <v>338.5</v>
      </c>
      <c r="D61" s="51">
        <v>1.4</v>
      </c>
      <c r="E61" s="28">
        <v>0.97099999999999997</v>
      </c>
    </row>
    <row r="62" spans="1:5" x14ac:dyDescent="0.35">
      <c r="A62" s="40">
        <v>2016</v>
      </c>
      <c r="B62" t="s">
        <v>192</v>
      </c>
      <c r="C62" s="51">
        <v>95.2</v>
      </c>
      <c r="D62" s="51">
        <v>1.3</v>
      </c>
      <c r="E62" s="28">
        <v>0.876</v>
      </c>
    </row>
    <row r="63" spans="1:5" x14ac:dyDescent="0.35">
      <c r="A63" s="40">
        <v>2016</v>
      </c>
      <c r="B63" t="s">
        <v>191</v>
      </c>
      <c r="C63" s="51">
        <v>7.4</v>
      </c>
      <c r="D63" s="51">
        <v>0</v>
      </c>
      <c r="E63" s="28">
        <v>1</v>
      </c>
    </row>
    <row r="64" spans="1:5" x14ac:dyDescent="0.35">
      <c r="A64" s="40">
        <v>2017</v>
      </c>
      <c r="B64" t="s">
        <v>170</v>
      </c>
      <c r="C64" s="51">
        <v>62015.7</v>
      </c>
      <c r="D64" s="51">
        <v>219.7</v>
      </c>
      <c r="E64" s="28">
        <v>0.64400000000000002</v>
      </c>
    </row>
    <row r="65" spans="1:5" x14ac:dyDescent="0.35">
      <c r="A65" s="40">
        <v>2017</v>
      </c>
      <c r="B65" t="s">
        <v>171</v>
      </c>
      <c r="C65" s="51">
        <v>34379.699999999997</v>
      </c>
      <c r="D65" s="51">
        <v>62.1</v>
      </c>
      <c r="E65" s="28">
        <v>0.94699999999999995</v>
      </c>
    </row>
    <row r="66" spans="1:5" x14ac:dyDescent="0.35">
      <c r="A66" s="40">
        <v>2017</v>
      </c>
      <c r="B66" t="s">
        <v>174</v>
      </c>
      <c r="C66" s="51">
        <v>24791.9</v>
      </c>
      <c r="D66" s="51">
        <v>211.1</v>
      </c>
      <c r="E66" s="28">
        <v>0.53700000000000003</v>
      </c>
    </row>
    <row r="67" spans="1:5" x14ac:dyDescent="0.35">
      <c r="A67" s="40">
        <v>2017</v>
      </c>
      <c r="B67" t="s">
        <v>172</v>
      </c>
      <c r="C67" s="51">
        <v>22746.2</v>
      </c>
      <c r="D67" s="51">
        <v>64.3</v>
      </c>
      <c r="E67" s="28">
        <v>0.60199999999999998</v>
      </c>
    </row>
    <row r="68" spans="1:5" x14ac:dyDescent="0.35">
      <c r="A68" s="40">
        <v>2017</v>
      </c>
      <c r="B68" t="s">
        <v>179</v>
      </c>
      <c r="C68" s="51">
        <v>21198.799999999999</v>
      </c>
      <c r="D68" s="51">
        <v>3.9</v>
      </c>
      <c r="E68" s="28">
        <v>0.94399999999999995</v>
      </c>
    </row>
    <row r="69" spans="1:5" x14ac:dyDescent="0.35">
      <c r="A69" s="40">
        <v>2017</v>
      </c>
      <c r="B69" t="s">
        <v>175</v>
      </c>
      <c r="C69" s="51">
        <v>16636.8</v>
      </c>
      <c r="D69" s="51">
        <v>65.7</v>
      </c>
      <c r="E69" s="28">
        <v>0.46800000000000003</v>
      </c>
    </row>
    <row r="70" spans="1:5" x14ac:dyDescent="0.35">
      <c r="A70" s="40">
        <v>2017</v>
      </c>
      <c r="B70" t="s">
        <v>177</v>
      </c>
      <c r="C70" s="51">
        <v>14645.9</v>
      </c>
      <c r="D70" s="51">
        <v>17.100000000000001</v>
      </c>
      <c r="E70" s="28">
        <v>0.95</v>
      </c>
    </row>
    <row r="71" spans="1:5" x14ac:dyDescent="0.35">
      <c r="A71" s="40">
        <v>2017</v>
      </c>
      <c r="B71" t="s">
        <v>178</v>
      </c>
      <c r="C71" s="51">
        <v>11958.9</v>
      </c>
      <c r="D71" s="51">
        <v>19.8</v>
      </c>
      <c r="E71" s="28">
        <v>0.84</v>
      </c>
    </row>
    <row r="72" spans="1:5" x14ac:dyDescent="0.35">
      <c r="A72" s="40">
        <v>2017</v>
      </c>
      <c r="B72" t="s">
        <v>180</v>
      </c>
      <c r="C72" s="51">
        <v>9696.6</v>
      </c>
      <c r="D72" s="51">
        <v>54.1</v>
      </c>
      <c r="E72" s="28">
        <v>0.19900000000000001</v>
      </c>
    </row>
    <row r="73" spans="1:5" x14ac:dyDescent="0.35">
      <c r="A73" s="40">
        <v>2017</v>
      </c>
      <c r="B73" t="s">
        <v>181</v>
      </c>
      <c r="C73" s="51">
        <v>7973.5</v>
      </c>
      <c r="D73" s="51">
        <v>3.5</v>
      </c>
      <c r="E73" s="28">
        <v>0.97199999999999998</v>
      </c>
    </row>
    <row r="74" spans="1:5" x14ac:dyDescent="0.35">
      <c r="A74" s="40">
        <v>2017</v>
      </c>
      <c r="B74" t="s">
        <v>185</v>
      </c>
      <c r="C74" s="51">
        <v>5843.1</v>
      </c>
      <c r="D74" s="51">
        <v>2.5</v>
      </c>
      <c r="E74" s="28">
        <v>0.97699999999999998</v>
      </c>
    </row>
    <row r="75" spans="1:5" x14ac:dyDescent="0.35">
      <c r="A75" s="40">
        <v>2017</v>
      </c>
      <c r="B75" t="s">
        <v>183</v>
      </c>
      <c r="C75" s="51">
        <v>4915.7</v>
      </c>
      <c r="D75" s="51">
        <v>32.200000000000003</v>
      </c>
      <c r="E75" s="28">
        <v>0.38700000000000001</v>
      </c>
    </row>
    <row r="76" spans="1:5" x14ac:dyDescent="0.35">
      <c r="A76" s="40">
        <v>2017</v>
      </c>
      <c r="B76" t="s">
        <v>182</v>
      </c>
      <c r="C76" s="51">
        <v>3614.2</v>
      </c>
      <c r="D76" s="51">
        <v>60.2</v>
      </c>
      <c r="E76" s="28">
        <v>0.498</v>
      </c>
    </row>
    <row r="77" spans="1:5" x14ac:dyDescent="0.35">
      <c r="A77" s="40">
        <v>2017</v>
      </c>
      <c r="B77" t="s">
        <v>184</v>
      </c>
      <c r="C77" s="51">
        <v>1115.7</v>
      </c>
      <c r="D77" s="51">
        <v>0.1</v>
      </c>
      <c r="E77" s="28">
        <v>1</v>
      </c>
    </row>
    <row r="78" spans="1:5" x14ac:dyDescent="0.35">
      <c r="A78" s="40">
        <v>2017</v>
      </c>
      <c r="B78" t="s">
        <v>187</v>
      </c>
      <c r="C78" s="51">
        <v>668.3</v>
      </c>
      <c r="D78" s="51">
        <v>5.8</v>
      </c>
      <c r="E78" s="28">
        <v>0.90700000000000003</v>
      </c>
    </row>
    <row r="79" spans="1:5" x14ac:dyDescent="0.35">
      <c r="A79" s="40">
        <v>2017</v>
      </c>
      <c r="B79" t="s">
        <v>189</v>
      </c>
      <c r="C79" s="51">
        <v>488.7</v>
      </c>
      <c r="D79" s="51">
        <v>4.2</v>
      </c>
      <c r="E79" s="28">
        <v>0.55000000000000004</v>
      </c>
    </row>
    <row r="80" spans="1:5" x14ac:dyDescent="0.35">
      <c r="A80" s="40">
        <v>2017</v>
      </c>
      <c r="B80" t="s">
        <v>188</v>
      </c>
      <c r="C80" s="51">
        <v>361.1</v>
      </c>
      <c r="D80" s="51">
        <v>4.0999999999999996</v>
      </c>
      <c r="E80" s="28">
        <v>0.81499999999999995</v>
      </c>
    </row>
    <row r="81" spans="1:5" x14ac:dyDescent="0.35">
      <c r="A81" s="40">
        <v>2017</v>
      </c>
      <c r="B81" t="s">
        <v>186</v>
      </c>
      <c r="C81" s="51">
        <v>349.3</v>
      </c>
      <c r="D81" s="51">
        <v>1.4</v>
      </c>
      <c r="E81" s="28">
        <v>0.96599999999999997</v>
      </c>
    </row>
    <row r="82" spans="1:5" x14ac:dyDescent="0.35">
      <c r="A82" s="40">
        <v>2017</v>
      </c>
      <c r="B82" t="s">
        <v>192</v>
      </c>
      <c r="C82" s="51">
        <v>90.7</v>
      </c>
      <c r="D82" s="51">
        <v>1.2</v>
      </c>
      <c r="E82" s="28">
        <v>0.88500000000000001</v>
      </c>
    </row>
    <row r="83" spans="1:5" x14ac:dyDescent="0.35">
      <c r="A83" s="40">
        <v>2017</v>
      </c>
      <c r="B83" t="s">
        <v>191</v>
      </c>
      <c r="C83" s="51">
        <v>3.9</v>
      </c>
      <c r="D83" s="51">
        <v>0</v>
      </c>
      <c r="E83" s="28">
        <v>1</v>
      </c>
    </row>
    <row r="84" spans="1:5" x14ac:dyDescent="0.35">
      <c r="A84" s="40">
        <v>2018</v>
      </c>
      <c r="B84" t="s">
        <v>170</v>
      </c>
      <c r="C84" s="51">
        <v>61913.1</v>
      </c>
      <c r="D84" s="51">
        <v>216.9</v>
      </c>
      <c r="E84" s="28">
        <v>0.64100000000000001</v>
      </c>
    </row>
    <row r="85" spans="1:5" x14ac:dyDescent="0.35">
      <c r="A85" s="40">
        <v>2018</v>
      </c>
      <c r="B85" t="s">
        <v>171</v>
      </c>
      <c r="C85" s="51">
        <v>34576</v>
      </c>
      <c r="D85" s="51">
        <v>68.7</v>
      </c>
      <c r="E85" s="28">
        <v>0.94299999999999995</v>
      </c>
    </row>
    <row r="86" spans="1:5" x14ac:dyDescent="0.35">
      <c r="A86" s="40">
        <v>2018</v>
      </c>
      <c r="B86" t="s">
        <v>172</v>
      </c>
      <c r="C86" s="51">
        <v>24311.8</v>
      </c>
      <c r="D86" s="51">
        <v>69.7</v>
      </c>
      <c r="E86" s="28">
        <v>0.58299999999999996</v>
      </c>
    </row>
    <row r="87" spans="1:5" x14ac:dyDescent="0.35">
      <c r="A87" s="40">
        <v>2018</v>
      </c>
      <c r="B87" t="s">
        <v>174</v>
      </c>
      <c r="C87" s="51">
        <v>24261.4</v>
      </c>
      <c r="D87" s="51">
        <v>202.7</v>
      </c>
      <c r="E87" s="28">
        <v>0.53900000000000003</v>
      </c>
    </row>
    <row r="88" spans="1:5" x14ac:dyDescent="0.35">
      <c r="A88" s="40">
        <v>2018</v>
      </c>
      <c r="B88" t="s">
        <v>179</v>
      </c>
      <c r="C88" s="51">
        <v>23272.1</v>
      </c>
      <c r="D88" s="51">
        <v>4.4000000000000004</v>
      </c>
      <c r="E88" s="28">
        <v>0.95199999999999996</v>
      </c>
    </row>
    <row r="89" spans="1:5" x14ac:dyDescent="0.35">
      <c r="A89" s="40">
        <v>2018</v>
      </c>
      <c r="B89" t="s">
        <v>175</v>
      </c>
      <c r="C89" s="51">
        <v>17434.5</v>
      </c>
      <c r="D89" s="51">
        <v>68.5</v>
      </c>
      <c r="E89" s="28">
        <v>0.46</v>
      </c>
    </row>
    <row r="90" spans="1:5" x14ac:dyDescent="0.35">
      <c r="A90" s="40">
        <v>2018</v>
      </c>
      <c r="B90" t="s">
        <v>177</v>
      </c>
      <c r="C90" s="51">
        <v>14250.2</v>
      </c>
      <c r="D90" s="51">
        <v>17.2</v>
      </c>
      <c r="E90" s="28">
        <v>0.95</v>
      </c>
    </row>
    <row r="91" spans="1:5" x14ac:dyDescent="0.35">
      <c r="A91" s="40">
        <v>2018</v>
      </c>
      <c r="B91" t="s">
        <v>178</v>
      </c>
      <c r="C91" s="51">
        <v>11849</v>
      </c>
      <c r="D91" s="51">
        <v>19.600000000000001</v>
      </c>
      <c r="E91" s="28">
        <v>0.83099999999999996</v>
      </c>
    </row>
    <row r="92" spans="1:5" x14ac:dyDescent="0.35">
      <c r="A92" s="40">
        <v>2018</v>
      </c>
      <c r="B92" t="s">
        <v>180</v>
      </c>
      <c r="C92" s="51">
        <v>10503.7</v>
      </c>
      <c r="D92" s="51">
        <v>57.3</v>
      </c>
      <c r="E92" s="28">
        <v>0.189</v>
      </c>
    </row>
    <row r="93" spans="1:5" x14ac:dyDescent="0.35">
      <c r="A93" s="40">
        <v>2018</v>
      </c>
      <c r="B93" t="s">
        <v>181</v>
      </c>
      <c r="C93" s="51">
        <v>8055.3</v>
      </c>
      <c r="D93" s="51">
        <v>3.5</v>
      </c>
      <c r="E93" s="28">
        <v>0.97699999999999998</v>
      </c>
    </row>
    <row r="94" spans="1:5" x14ac:dyDescent="0.35">
      <c r="A94" s="40">
        <v>2018</v>
      </c>
      <c r="B94" t="s">
        <v>185</v>
      </c>
      <c r="C94" s="51">
        <v>5591.8</v>
      </c>
      <c r="D94" s="51">
        <v>2.2999999999999998</v>
      </c>
      <c r="E94" s="28">
        <v>0.97199999999999998</v>
      </c>
    </row>
    <row r="95" spans="1:5" x14ac:dyDescent="0.35">
      <c r="A95" s="40">
        <v>2018</v>
      </c>
      <c r="B95" t="s">
        <v>183</v>
      </c>
      <c r="C95" s="51">
        <v>4750.1000000000004</v>
      </c>
      <c r="D95" s="51">
        <v>30.7</v>
      </c>
      <c r="E95" s="28">
        <v>0.38700000000000001</v>
      </c>
    </row>
    <row r="96" spans="1:5" x14ac:dyDescent="0.35">
      <c r="A96" s="40">
        <v>2018</v>
      </c>
      <c r="B96" t="s">
        <v>182</v>
      </c>
      <c r="C96" s="51">
        <v>3486</v>
      </c>
      <c r="D96" s="51">
        <v>57.7</v>
      </c>
      <c r="E96" s="28">
        <v>0.501</v>
      </c>
    </row>
    <row r="97" spans="1:5" x14ac:dyDescent="0.35">
      <c r="A97" s="40">
        <v>2018</v>
      </c>
      <c r="B97" t="s">
        <v>184</v>
      </c>
      <c r="C97" s="51">
        <v>1674.1</v>
      </c>
      <c r="D97" s="51">
        <v>0.1</v>
      </c>
      <c r="E97" s="28">
        <v>1</v>
      </c>
    </row>
    <row r="98" spans="1:5" x14ac:dyDescent="0.35">
      <c r="A98" s="40">
        <v>2018</v>
      </c>
      <c r="B98" t="s">
        <v>187</v>
      </c>
      <c r="C98" s="51">
        <v>555.1</v>
      </c>
      <c r="D98" s="51">
        <v>5.2</v>
      </c>
      <c r="E98" s="28">
        <v>0.90700000000000003</v>
      </c>
    </row>
    <row r="99" spans="1:5" x14ac:dyDescent="0.35">
      <c r="A99" s="40">
        <v>2018</v>
      </c>
      <c r="B99" t="s">
        <v>189</v>
      </c>
      <c r="C99" s="51">
        <v>491.2</v>
      </c>
      <c r="D99" s="51">
        <v>4.2</v>
      </c>
      <c r="E99" s="28">
        <v>0.54</v>
      </c>
    </row>
    <row r="100" spans="1:5" x14ac:dyDescent="0.35">
      <c r="A100" s="40">
        <v>2018</v>
      </c>
      <c r="B100" t="s">
        <v>186</v>
      </c>
      <c r="C100" s="51">
        <v>381.9</v>
      </c>
      <c r="D100" s="51">
        <v>1.5</v>
      </c>
      <c r="E100" s="28">
        <v>0.96799999999999997</v>
      </c>
    </row>
    <row r="101" spans="1:5" x14ac:dyDescent="0.35">
      <c r="A101" s="40">
        <v>2018</v>
      </c>
      <c r="B101" t="s">
        <v>188</v>
      </c>
      <c r="C101" s="51">
        <v>340.4</v>
      </c>
      <c r="D101" s="51">
        <v>3.9</v>
      </c>
      <c r="E101" s="28">
        <v>0.81799999999999995</v>
      </c>
    </row>
    <row r="102" spans="1:5" x14ac:dyDescent="0.35">
      <c r="A102" s="40">
        <v>2018</v>
      </c>
      <c r="B102" t="s">
        <v>192</v>
      </c>
      <c r="C102" s="51">
        <v>84.8</v>
      </c>
      <c r="D102" s="51">
        <v>1.1000000000000001</v>
      </c>
      <c r="E102" s="28">
        <v>0.89800000000000002</v>
      </c>
    </row>
    <row r="103" spans="1:5" x14ac:dyDescent="0.35">
      <c r="A103" s="40">
        <v>2019</v>
      </c>
      <c r="B103" t="s">
        <v>170</v>
      </c>
      <c r="C103" s="51">
        <v>61285.599999999999</v>
      </c>
      <c r="D103" s="51">
        <v>209.2</v>
      </c>
      <c r="E103" s="28">
        <v>0.64600000000000002</v>
      </c>
    </row>
    <row r="104" spans="1:5" x14ac:dyDescent="0.35">
      <c r="A104" s="40">
        <v>2019</v>
      </c>
      <c r="B104" t="s">
        <v>171</v>
      </c>
      <c r="C104" s="51">
        <v>31583.9</v>
      </c>
      <c r="D104" s="51">
        <v>76.5</v>
      </c>
      <c r="E104" s="28">
        <v>0.93899999999999995</v>
      </c>
    </row>
    <row r="105" spans="1:5" x14ac:dyDescent="0.35">
      <c r="A105" s="40">
        <v>2019</v>
      </c>
      <c r="B105" t="s">
        <v>172</v>
      </c>
      <c r="C105" s="51">
        <v>26692.400000000001</v>
      </c>
      <c r="D105" s="51">
        <v>77</v>
      </c>
      <c r="E105" s="28">
        <v>0.56200000000000006</v>
      </c>
    </row>
    <row r="106" spans="1:5" x14ac:dyDescent="0.35">
      <c r="A106" s="40">
        <v>2019</v>
      </c>
      <c r="B106" t="s">
        <v>174</v>
      </c>
      <c r="C106" s="51">
        <v>23892.799999999999</v>
      </c>
      <c r="D106" s="51">
        <v>194.5</v>
      </c>
      <c r="E106" s="28">
        <v>0.53900000000000003</v>
      </c>
    </row>
    <row r="107" spans="1:5" x14ac:dyDescent="0.35">
      <c r="A107" s="40">
        <v>2019</v>
      </c>
      <c r="B107" t="s">
        <v>175</v>
      </c>
      <c r="C107" s="51">
        <v>18960.7</v>
      </c>
      <c r="D107" s="51">
        <v>73.5</v>
      </c>
      <c r="E107" s="28">
        <v>0.45300000000000001</v>
      </c>
    </row>
    <row r="108" spans="1:5" x14ac:dyDescent="0.35">
      <c r="A108" s="40">
        <v>2019</v>
      </c>
      <c r="B108" t="s">
        <v>177</v>
      </c>
      <c r="C108" s="51">
        <v>14399.9</v>
      </c>
      <c r="D108" s="51">
        <v>17.8</v>
      </c>
      <c r="E108" s="28">
        <v>0.95099999999999996</v>
      </c>
    </row>
    <row r="109" spans="1:5" x14ac:dyDescent="0.35">
      <c r="A109" s="40">
        <v>2019</v>
      </c>
      <c r="B109" t="s">
        <v>178</v>
      </c>
      <c r="C109" s="51">
        <v>11869.9</v>
      </c>
      <c r="D109" s="51">
        <v>19.3</v>
      </c>
      <c r="E109" s="28">
        <v>0.82199999999999995</v>
      </c>
    </row>
    <row r="110" spans="1:5" x14ac:dyDescent="0.35">
      <c r="A110" s="40">
        <v>2019</v>
      </c>
      <c r="B110" t="s">
        <v>180</v>
      </c>
      <c r="C110" s="51">
        <v>10704.4</v>
      </c>
      <c r="D110" s="51">
        <v>54.9</v>
      </c>
      <c r="E110" s="28">
        <v>0.191</v>
      </c>
    </row>
    <row r="111" spans="1:5" x14ac:dyDescent="0.35">
      <c r="A111" s="40">
        <v>2019</v>
      </c>
      <c r="B111" t="s">
        <v>181</v>
      </c>
      <c r="C111" s="51">
        <v>8269.2000000000007</v>
      </c>
      <c r="D111" s="51">
        <v>3.5</v>
      </c>
      <c r="E111" s="28">
        <v>0.97299999999999998</v>
      </c>
    </row>
    <row r="112" spans="1:5" x14ac:dyDescent="0.35">
      <c r="A112" s="40">
        <v>2019</v>
      </c>
      <c r="B112" t="s">
        <v>179</v>
      </c>
      <c r="C112" s="51">
        <v>6312.8</v>
      </c>
      <c r="D112" s="51">
        <v>5.2</v>
      </c>
      <c r="E112" s="28">
        <v>0.97499999999999998</v>
      </c>
    </row>
    <row r="113" spans="1:5" x14ac:dyDescent="0.35">
      <c r="A113" s="40">
        <v>2019</v>
      </c>
      <c r="B113" t="s">
        <v>183</v>
      </c>
      <c r="C113" s="51">
        <v>4610.6000000000004</v>
      </c>
      <c r="D113" s="51">
        <v>29.6</v>
      </c>
      <c r="E113" s="28">
        <v>0.38200000000000001</v>
      </c>
    </row>
    <row r="114" spans="1:5" x14ac:dyDescent="0.35">
      <c r="A114" s="40">
        <v>2019</v>
      </c>
      <c r="B114" t="s">
        <v>182</v>
      </c>
      <c r="C114" s="51">
        <v>3364.6</v>
      </c>
      <c r="D114" s="51">
        <v>55.4</v>
      </c>
      <c r="E114" s="28">
        <v>0.501</v>
      </c>
    </row>
    <row r="115" spans="1:5" x14ac:dyDescent="0.35">
      <c r="A115" s="40">
        <v>2019</v>
      </c>
      <c r="B115" t="s">
        <v>185</v>
      </c>
      <c r="C115" s="51">
        <v>3276.8</v>
      </c>
      <c r="D115" s="51">
        <v>2</v>
      </c>
      <c r="E115" s="28">
        <v>0.97799999999999998</v>
      </c>
    </row>
    <row r="116" spans="1:5" x14ac:dyDescent="0.35">
      <c r="A116" s="40">
        <v>2019</v>
      </c>
      <c r="B116" t="s">
        <v>184</v>
      </c>
      <c r="C116" s="51">
        <v>1871.9</v>
      </c>
      <c r="D116" s="51">
        <v>0.1</v>
      </c>
      <c r="E116" s="28">
        <v>0.99199999999999999</v>
      </c>
    </row>
    <row r="117" spans="1:5" x14ac:dyDescent="0.35">
      <c r="A117" s="40">
        <v>2019</v>
      </c>
      <c r="B117" t="s">
        <v>176</v>
      </c>
      <c r="C117" s="51">
        <v>971.9</v>
      </c>
      <c r="D117" s="51">
        <v>0.5</v>
      </c>
      <c r="E117" s="28">
        <v>0.998</v>
      </c>
    </row>
    <row r="118" spans="1:5" x14ac:dyDescent="0.35">
      <c r="A118" s="40">
        <v>2019</v>
      </c>
      <c r="B118" t="s">
        <v>187</v>
      </c>
      <c r="C118" s="51">
        <v>491.7</v>
      </c>
      <c r="D118" s="51">
        <v>4.2</v>
      </c>
      <c r="E118" s="28">
        <v>0.91600000000000004</v>
      </c>
    </row>
    <row r="119" spans="1:5" x14ac:dyDescent="0.35">
      <c r="A119" s="40">
        <v>2019</v>
      </c>
      <c r="B119" t="s">
        <v>186</v>
      </c>
      <c r="C119" s="51">
        <v>421.9</v>
      </c>
      <c r="D119" s="51">
        <v>1.6</v>
      </c>
      <c r="E119" s="28">
        <v>0.96899999999999997</v>
      </c>
    </row>
    <row r="120" spans="1:5" x14ac:dyDescent="0.35">
      <c r="A120" s="40">
        <v>2019</v>
      </c>
      <c r="B120" t="s">
        <v>188</v>
      </c>
      <c r="C120" s="51">
        <v>322.60000000000002</v>
      </c>
      <c r="D120" s="51">
        <v>3.7</v>
      </c>
      <c r="E120" s="28">
        <v>0.81200000000000006</v>
      </c>
    </row>
    <row r="121" spans="1:5" x14ac:dyDescent="0.35">
      <c r="A121" s="40">
        <v>2019</v>
      </c>
      <c r="B121" t="s">
        <v>192</v>
      </c>
      <c r="C121" s="51">
        <v>80.8</v>
      </c>
      <c r="D121" s="51">
        <v>1</v>
      </c>
      <c r="E121" s="28">
        <v>0.90300000000000002</v>
      </c>
    </row>
    <row r="122" spans="1:5" x14ac:dyDescent="0.35">
      <c r="A122" s="40">
        <v>2019</v>
      </c>
      <c r="B122" t="s">
        <v>189</v>
      </c>
      <c r="C122" s="51">
        <v>7</v>
      </c>
      <c r="D122" s="51">
        <v>0.1</v>
      </c>
      <c r="E122" s="28">
        <v>0.13100000000000001</v>
      </c>
    </row>
    <row r="123" spans="1:5" x14ac:dyDescent="0.35">
      <c r="A123" s="40">
        <v>2020</v>
      </c>
      <c r="B123" t="s">
        <v>170</v>
      </c>
      <c r="C123" s="51">
        <v>60677.1</v>
      </c>
      <c r="D123" s="51">
        <v>196.2</v>
      </c>
      <c r="E123" s="28">
        <v>0.65300000000000002</v>
      </c>
    </row>
    <row r="124" spans="1:5" x14ac:dyDescent="0.35">
      <c r="A124" s="40">
        <v>2020</v>
      </c>
      <c r="B124" t="s">
        <v>171</v>
      </c>
      <c r="C124" s="51">
        <v>31538.400000000001</v>
      </c>
      <c r="D124" s="51">
        <v>76.8</v>
      </c>
      <c r="E124" s="28">
        <v>0.94499999999999995</v>
      </c>
    </row>
    <row r="125" spans="1:5" x14ac:dyDescent="0.35">
      <c r="A125" s="40">
        <v>2020</v>
      </c>
      <c r="B125" t="s">
        <v>172</v>
      </c>
      <c r="C125" s="51">
        <v>28644.7</v>
      </c>
      <c r="D125" s="51">
        <v>77.599999999999994</v>
      </c>
      <c r="E125" s="28">
        <v>0.56299999999999994</v>
      </c>
    </row>
    <row r="126" spans="1:5" x14ac:dyDescent="0.35">
      <c r="A126" s="40">
        <v>2020</v>
      </c>
      <c r="B126" t="s">
        <v>174</v>
      </c>
      <c r="C126" s="51">
        <v>23499.599999999999</v>
      </c>
      <c r="D126" s="51">
        <v>179.4</v>
      </c>
      <c r="E126" s="28">
        <v>0.54900000000000004</v>
      </c>
    </row>
    <row r="127" spans="1:5" x14ac:dyDescent="0.35">
      <c r="A127" s="40">
        <v>2020</v>
      </c>
      <c r="B127" t="s">
        <v>175</v>
      </c>
      <c r="C127" s="51">
        <v>19552.3</v>
      </c>
      <c r="D127" s="51">
        <v>68.3</v>
      </c>
      <c r="E127" s="28">
        <v>0.45500000000000002</v>
      </c>
    </row>
    <row r="128" spans="1:5" x14ac:dyDescent="0.35">
      <c r="A128" s="40">
        <v>2020</v>
      </c>
      <c r="B128" t="s">
        <v>177</v>
      </c>
      <c r="C128" s="51">
        <v>15255.5</v>
      </c>
      <c r="D128" s="51">
        <v>17.2</v>
      </c>
      <c r="E128" s="28">
        <v>0.96099999999999997</v>
      </c>
    </row>
    <row r="129" spans="1:5" x14ac:dyDescent="0.35">
      <c r="A129" s="40">
        <v>2020</v>
      </c>
      <c r="B129" t="s">
        <v>178</v>
      </c>
      <c r="C129" s="51">
        <v>11590.5</v>
      </c>
      <c r="D129" s="51">
        <v>17.7</v>
      </c>
      <c r="E129" s="28">
        <v>0.86699999999999999</v>
      </c>
    </row>
    <row r="130" spans="1:5" x14ac:dyDescent="0.35">
      <c r="A130" s="40">
        <v>2020</v>
      </c>
      <c r="B130" t="s">
        <v>180</v>
      </c>
      <c r="C130" s="51">
        <v>9676.9</v>
      </c>
      <c r="D130" s="51">
        <v>40</v>
      </c>
      <c r="E130" s="28">
        <v>0.224</v>
      </c>
    </row>
    <row r="131" spans="1:5" x14ac:dyDescent="0.35">
      <c r="A131" s="40">
        <v>2020</v>
      </c>
      <c r="B131" t="s">
        <v>181</v>
      </c>
      <c r="C131" s="51">
        <v>8659.2999999999993</v>
      </c>
      <c r="D131" s="51">
        <v>3.3</v>
      </c>
      <c r="E131" s="28">
        <v>0.98299999999999998</v>
      </c>
    </row>
    <row r="132" spans="1:5" x14ac:dyDescent="0.35">
      <c r="A132" s="40">
        <v>2020</v>
      </c>
      <c r="B132" t="s">
        <v>179</v>
      </c>
      <c r="C132" s="51">
        <v>7871.5</v>
      </c>
      <c r="D132" s="51">
        <v>5.5</v>
      </c>
      <c r="E132" s="28">
        <v>0.97799999999999998</v>
      </c>
    </row>
    <row r="133" spans="1:5" x14ac:dyDescent="0.35">
      <c r="A133" s="40">
        <v>2020</v>
      </c>
      <c r="B133" t="s">
        <v>176</v>
      </c>
      <c r="C133" s="51">
        <v>6414.5</v>
      </c>
      <c r="D133" s="51">
        <v>1.1000000000000001</v>
      </c>
      <c r="E133" s="28">
        <v>0.99099999999999999</v>
      </c>
    </row>
    <row r="134" spans="1:5" x14ac:dyDescent="0.35">
      <c r="A134" s="40">
        <v>2020</v>
      </c>
      <c r="B134" t="s">
        <v>183</v>
      </c>
      <c r="C134" s="51">
        <v>4470.3999999999996</v>
      </c>
      <c r="D134" s="51">
        <v>26.8</v>
      </c>
      <c r="E134" s="28">
        <v>0.38700000000000001</v>
      </c>
    </row>
    <row r="135" spans="1:5" x14ac:dyDescent="0.35">
      <c r="A135" s="40">
        <v>2020</v>
      </c>
      <c r="B135" t="s">
        <v>182</v>
      </c>
      <c r="C135" s="51">
        <v>2952.9</v>
      </c>
      <c r="D135" s="51">
        <v>44.1</v>
      </c>
      <c r="E135" s="28">
        <v>0.57299999999999995</v>
      </c>
    </row>
    <row r="136" spans="1:5" x14ac:dyDescent="0.35">
      <c r="A136" s="40">
        <v>2020</v>
      </c>
      <c r="B136" t="s">
        <v>184</v>
      </c>
      <c r="C136" s="51">
        <v>2186.1999999999998</v>
      </c>
      <c r="D136" s="51">
        <v>0.1</v>
      </c>
      <c r="E136" s="28">
        <v>1</v>
      </c>
    </row>
    <row r="137" spans="1:5" x14ac:dyDescent="0.35">
      <c r="A137" s="40">
        <v>2020</v>
      </c>
      <c r="B137" t="s">
        <v>185</v>
      </c>
      <c r="C137" s="51">
        <v>2150.1999999999998</v>
      </c>
      <c r="D137" s="51">
        <v>0.9</v>
      </c>
      <c r="E137" s="28">
        <v>0.97899999999999998</v>
      </c>
    </row>
    <row r="138" spans="1:5" x14ac:dyDescent="0.35">
      <c r="A138" s="40">
        <v>2020</v>
      </c>
      <c r="B138" t="s">
        <v>187</v>
      </c>
      <c r="C138" s="51">
        <v>457.6</v>
      </c>
      <c r="D138" s="51">
        <v>3.9</v>
      </c>
      <c r="E138" s="28">
        <v>0.93400000000000005</v>
      </c>
    </row>
    <row r="139" spans="1:5" x14ac:dyDescent="0.35">
      <c r="A139" s="40">
        <v>2020</v>
      </c>
      <c r="B139" t="s">
        <v>186</v>
      </c>
      <c r="C139" s="51">
        <v>450.3</v>
      </c>
      <c r="D139" s="51">
        <v>1.5</v>
      </c>
      <c r="E139" s="28">
        <v>0.96599999999999997</v>
      </c>
    </row>
    <row r="140" spans="1:5" x14ac:dyDescent="0.35">
      <c r="A140" s="40">
        <v>2020</v>
      </c>
      <c r="B140" t="s">
        <v>188</v>
      </c>
      <c r="C140" s="51">
        <v>310.2</v>
      </c>
      <c r="D140" s="51">
        <v>3.3</v>
      </c>
      <c r="E140" s="28">
        <v>0.86199999999999999</v>
      </c>
    </row>
    <row r="141" spans="1:5" x14ac:dyDescent="0.35">
      <c r="A141" s="40">
        <v>2020</v>
      </c>
      <c r="B141" t="s">
        <v>192</v>
      </c>
      <c r="C141" s="51">
        <v>75.099999999999994</v>
      </c>
      <c r="D141" s="51">
        <v>0.9</v>
      </c>
      <c r="E141" s="28">
        <v>0.93100000000000005</v>
      </c>
    </row>
    <row r="142" spans="1:5" x14ac:dyDescent="0.35">
      <c r="A142" s="40">
        <v>2020</v>
      </c>
      <c r="B142" t="s">
        <v>189</v>
      </c>
      <c r="C142" s="51">
        <v>6.9</v>
      </c>
      <c r="D142" s="51">
        <v>0</v>
      </c>
      <c r="E142" s="28">
        <v>0.17499999999999999</v>
      </c>
    </row>
    <row r="143" spans="1:5" x14ac:dyDescent="0.35">
      <c r="A143" s="40">
        <v>2021</v>
      </c>
      <c r="B143" t="s">
        <v>170</v>
      </c>
      <c r="C143" s="51">
        <v>60231</v>
      </c>
      <c r="D143" s="51">
        <v>195.9</v>
      </c>
      <c r="E143" s="28">
        <v>0.64600000000000002</v>
      </c>
    </row>
    <row r="144" spans="1:5" x14ac:dyDescent="0.35">
      <c r="A144" s="40">
        <v>2021</v>
      </c>
      <c r="B144" t="s">
        <v>171</v>
      </c>
      <c r="C144" s="51">
        <v>32946.199999999997</v>
      </c>
      <c r="D144" s="51">
        <v>82.3</v>
      </c>
      <c r="E144" s="28">
        <v>0.94199999999999995</v>
      </c>
    </row>
    <row r="145" spans="1:5" x14ac:dyDescent="0.35">
      <c r="A145" s="40">
        <v>2021</v>
      </c>
      <c r="B145" t="s">
        <v>172</v>
      </c>
      <c r="C145" s="51">
        <v>29901.599999999999</v>
      </c>
      <c r="D145" s="51">
        <v>82.3</v>
      </c>
      <c r="E145" s="28">
        <v>0.54700000000000004</v>
      </c>
    </row>
    <row r="146" spans="1:5" x14ac:dyDescent="0.35">
      <c r="A146" s="40">
        <v>2021</v>
      </c>
      <c r="B146" t="s">
        <v>174</v>
      </c>
      <c r="C146" s="51">
        <v>22523.4</v>
      </c>
      <c r="D146" s="51">
        <v>169.6</v>
      </c>
      <c r="E146" s="28">
        <v>0.54700000000000004</v>
      </c>
    </row>
    <row r="147" spans="1:5" x14ac:dyDescent="0.35">
      <c r="A147" s="40">
        <v>2021</v>
      </c>
      <c r="B147" t="s">
        <v>175</v>
      </c>
      <c r="C147" s="51">
        <v>18489</v>
      </c>
      <c r="D147" s="51">
        <v>66.099999999999994</v>
      </c>
      <c r="E147" s="28">
        <v>0.45300000000000001</v>
      </c>
    </row>
    <row r="148" spans="1:5" x14ac:dyDescent="0.35">
      <c r="A148" s="40">
        <v>2021</v>
      </c>
      <c r="B148" t="s">
        <v>177</v>
      </c>
      <c r="C148" s="51">
        <v>15660</v>
      </c>
      <c r="D148" s="51">
        <v>17</v>
      </c>
      <c r="E148" s="28">
        <v>0.96299999999999997</v>
      </c>
    </row>
    <row r="149" spans="1:5" x14ac:dyDescent="0.35">
      <c r="A149" s="40">
        <v>2021</v>
      </c>
      <c r="B149" t="s">
        <v>178</v>
      </c>
      <c r="C149" s="51">
        <v>10557.8</v>
      </c>
      <c r="D149" s="51">
        <v>17.2</v>
      </c>
      <c r="E149" s="28">
        <v>0.878</v>
      </c>
    </row>
    <row r="150" spans="1:5" x14ac:dyDescent="0.35">
      <c r="A150" s="40">
        <v>2021</v>
      </c>
      <c r="B150" t="s">
        <v>180</v>
      </c>
      <c r="C150" s="51">
        <v>8995.7999999999993</v>
      </c>
      <c r="D150" s="51">
        <v>36.5</v>
      </c>
      <c r="E150" s="28">
        <v>0.22900000000000001</v>
      </c>
    </row>
    <row r="151" spans="1:5" x14ac:dyDescent="0.35">
      <c r="A151" s="40">
        <v>2021</v>
      </c>
      <c r="B151" t="s">
        <v>176</v>
      </c>
      <c r="C151" s="51">
        <v>8797.7999999999993</v>
      </c>
      <c r="D151" s="51">
        <v>1.4</v>
      </c>
      <c r="E151" s="28">
        <v>0.995</v>
      </c>
    </row>
    <row r="152" spans="1:5" x14ac:dyDescent="0.35">
      <c r="A152" s="40">
        <v>2021</v>
      </c>
      <c r="B152" t="s">
        <v>179</v>
      </c>
      <c r="C152" s="51">
        <v>8342.2999999999993</v>
      </c>
      <c r="D152" s="51">
        <v>6.1</v>
      </c>
      <c r="E152" s="28">
        <v>0.98299999999999998</v>
      </c>
    </row>
    <row r="153" spans="1:5" x14ac:dyDescent="0.35">
      <c r="A153" s="40">
        <v>2021</v>
      </c>
      <c r="B153" t="s">
        <v>181</v>
      </c>
      <c r="C153" s="51">
        <v>8142.7</v>
      </c>
      <c r="D153" s="51">
        <v>3.3</v>
      </c>
      <c r="E153" s="28">
        <v>0.98499999999999999</v>
      </c>
    </row>
    <row r="154" spans="1:5" x14ac:dyDescent="0.35">
      <c r="A154" s="40">
        <v>2021</v>
      </c>
      <c r="B154" t="s">
        <v>183</v>
      </c>
      <c r="C154" s="51">
        <v>4261.6000000000004</v>
      </c>
      <c r="D154" s="51">
        <v>26.1</v>
      </c>
      <c r="E154" s="28">
        <v>0.38200000000000001</v>
      </c>
    </row>
    <row r="155" spans="1:5" x14ac:dyDescent="0.35">
      <c r="A155" s="40">
        <v>2021</v>
      </c>
      <c r="B155" t="s">
        <v>182</v>
      </c>
      <c r="C155" s="51">
        <v>2829.3</v>
      </c>
      <c r="D155" s="51">
        <v>38.6</v>
      </c>
      <c r="E155" s="28">
        <v>0.61099999999999999</v>
      </c>
    </row>
    <row r="156" spans="1:5" x14ac:dyDescent="0.35">
      <c r="A156" s="40">
        <v>2021</v>
      </c>
      <c r="B156" t="s">
        <v>184</v>
      </c>
      <c r="C156" s="51">
        <v>2324.9</v>
      </c>
      <c r="D156" s="51">
        <v>0.1</v>
      </c>
      <c r="E156" s="28">
        <v>1</v>
      </c>
    </row>
    <row r="157" spans="1:5" x14ac:dyDescent="0.35">
      <c r="A157" s="40">
        <v>2021</v>
      </c>
      <c r="B157" t="s">
        <v>185</v>
      </c>
      <c r="C157" s="51">
        <v>1947.3</v>
      </c>
      <c r="D157" s="51">
        <v>0.9</v>
      </c>
      <c r="E157" s="28">
        <v>0.98099999999999998</v>
      </c>
    </row>
    <row r="158" spans="1:5" x14ac:dyDescent="0.35">
      <c r="A158" s="40">
        <v>2021</v>
      </c>
      <c r="B158" t="s">
        <v>186</v>
      </c>
      <c r="C158" s="51">
        <v>481.7</v>
      </c>
      <c r="D158" s="51">
        <v>1.6</v>
      </c>
      <c r="E158" s="28">
        <v>0.97599999999999998</v>
      </c>
    </row>
    <row r="159" spans="1:5" x14ac:dyDescent="0.35">
      <c r="A159" s="40">
        <v>2021</v>
      </c>
      <c r="B159" t="s">
        <v>187</v>
      </c>
      <c r="C159" s="51">
        <v>436.4</v>
      </c>
      <c r="D159" s="51">
        <v>3.5</v>
      </c>
      <c r="E159" s="28">
        <v>0.93899999999999995</v>
      </c>
    </row>
    <row r="160" spans="1:5" x14ac:dyDescent="0.35">
      <c r="A160" s="40">
        <v>2021</v>
      </c>
      <c r="B160" t="s">
        <v>188</v>
      </c>
      <c r="C160" s="51">
        <v>294.89999999999998</v>
      </c>
      <c r="D160" s="51">
        <v>3.1</v>
      </c>
      <c r="E160" s="28">
        <v>0.83699999999999997</v>
      </c>
    </row>
    <row r="161" spans="1:5" x14ac:dyDescent="0.35">
      <c r="A161" s="40">
        <v>2021</v>
      </c>
      <c r="B161" t="s">
        <v>189</v>
      </c>
      <c r="C161" s="51">
        <v>5.0999999999999996</v>
      </c>
      <c r="D161" s="51">
        <v>0</v>
      </c>
      <c r="E161" s="28">
        <v>0.17499999999999999</v>
      </c>
    </row>
    <row r="162" spans="1:5" x14ac:dyDescent="0.35">
      <c r="A162" s="40">
        <v>2022</v>
      </c>
      <c r="B162" t="s">
        <v>170</v>
      </c>
      <c r="C162" s="51">
        <v>61328.7</v>
      </c>
      <c r="D162" s="51">
        <v>198.5</v>
      </c>
      <c r="E162" s="28">
        <v>0.63600000000000001</v>
      </c>
    </row>
    <row r="163" spans="1:5" x14ac:dyDescent="0.35">
      <c r="A163" s="40">
        <v>2022</v>
      </c>
      <c r="B163" t="s">
        <v>171</v>
      </c>
      <c r="C163" s="51">
        <v>35576.5</v>
      </c>
      <c r="D163" s="51">
        <v>88.8</v>
      </c>
      <c r="E163" s="28">
        <v>0.93600000000000005</v>
      </c>
    </row>
    <row r="164" spans="1:5" x14ac:dyDescent="0.35">
      <c r="A164" s="40">
        <v>2022</v>
      </c>
      <c r="B164" t="s">
        <v>172</v>
      </c>
      <c r="C164" s="51">
        <v>30390.799999999999</v>
      </c>
      <c r="D164" s="51">
        <v>84</v>
      </c>
      <c r="E164" s="28">
        <v>0.53100000000000003</v>
      </c>
    </row>
    <row r="165" spans="1:5" x14ac:dyDescent="0.35">
      <c r="A165" s="40">
        <v>2022</v>
      </c>
      <c r="B165" t="s">
        <v>174</v>
      </c>
      <c r="C165" s="51">
        <v>22062.799999999999</v>
      </c>
      <c r="D165" s="51">
        <v>166.4</v>
      </c>
      <c r="E165" s="28">
        <v>0.53800000000000003</v>
      </c>
    </row>
    <row r="166" spans="1:5" x14ac:dyDescent="0.35">
      <c r="A166" s="40">
        <v>2022</v>
      </c>
      <c r="B166" t="s">
        <v>175</v>
      </c>
      <c r="C166" s="51">
        <v>18224.5</v>
      </c>
      <c r="D166" s="51">
        <v>64.5</v>
      </c>
      <c r="E166" s="28">
        <v>0.45</v>
      </c>
    </row>
    <row r="167" spans="1:5" x14ac:dyDescent="0.35">
      <c r="A167" s="40">
        <v>2022</v>
      </c>
      <c r="B167" t="s">
        <v>177</v>
      </c>
      <c r="C167" s="51">
        <v>16254.6</v>
      </c>
      <c r="D167" s="51">
        <v>17.2</v>
      </c>
      <c r="E167" s="28">
        <v>0.95899999999999996</v>
      </c>
    </row>
    <row r="168" spans="1:5" x14ac:dyDescent="0.35">
      <c r="A168" s="40">
        <v>2022</v>
      </c>
      <c r="B168" t="s">
        <v>176</v>
      </c>
      <c r="C168" s="51">
        <v>11616.5</v>
      </c>
      <c r="D168" s="51">
        <v>2</v>
      </c>
      <c r="E168" s="28">
        <v>0.995</v>
      </c>
    </row>
    <row r="169" spans="1:5" x14ac:dyDescent="0.35">
      <c r="A169" s="40">
        <v>2022</v>
      </c>
      <c r="B169" t="s">
        <v>178</v>
      </c>
      <c r="C169" s="51">
        <v>10540</v>
      </c>
      <c r="D169" s="51">
        <v>16.8</v>
      </c>
      <c r="E169" s="28">
        <v>0.88700000000000001</v>
      </c>
    </row>
    <row r="170" spans="1:5" x14ac:dyDescent="0.35">
      <c r="A170" s="40">
        <v>2022</v>
      </c>
      <c r="B170" t="s">
        <v>179</v>
      </c>
      <c r="C170" s="51">
        <v>9221</v>
      </c>
      <c r="D170" s="51">
        <v>6.7</v>
      </c>
      <c r="E170" s="28">
        <v>0.98499999999999999</v>
      </c>
    </row>
    <row r="171" spans="1:5" x14ac:dyDescent="0.35">
      <c r="A171" s="40">
        <v>2022</v>
      </c>
      <c r="B171" t="s">
        <v>181</v>
      </c>
      <c r="C171" s="51">
        <v>9118.9</v>
      </c>
      <c r="D171" s="51">
        <v>3.2</v>
      </c>
      <c r="E171" s="28">
        <v>0.97599999999999998</v>
      </c>
    </row>
    <row r="172" spans="1:5" x14ac:dyDescent="0.35">
      <c r="A172" s="40">
        <v>2022</v>
      </c>
      <c r="B172" t="s">
        <v>180</v>
      </c>
      <c r="C172" s="51">
        <v>8552.7000000000007</v>
      </c>
      <c r="D172" s="51">
        <v>33.1</v>
      </c>
      <c r="E172" s="28">
        <v>0.23599999999999999</v>
      </c>
    </row>
    <row r="173" spans="1:5" x14ac:dyDescent="0.35">
      <c r="A173" s="40">
        <v>2022</v>
      </c>
      <c r="B173" t="s">
        <v>183</v>
      </c>
      <c r="C173" s="51">
        <v>4283</v>
      </c>
      <c r="D173" s="51">
        <v>26.1</v>
      </c>
      <c r="E173" s="28">
        <v>0.371</v>
      </c>
    </row>
    <row r="174" spans="1:5" x14ac:dyDescent="0.35">
      <c r="A174" s="40">
        <v>2022</v>
      </c>
      <c r="B174" t="s">
        <v>182</v>
      </c>
      <c r="C174" s="51">
        <v>4162.8999999999996</v>
      </c>
      <c r="D174" s="51">
        <v>36</v>
      </c>
      <c r="E174" s="28">
        <v>0.63</v>
      </c>
    </row>
    <row r="175" spans="1:5" x14ac:dyDescent="0.35">
      <c r="A175" s="40">
        <v>2022</v>
      </c>
      <c r="B175" t="s">
        <v>184</v>
      </c>
      <c r="C175" s="51">
        <v>2750.9</v>
      </c>
      <c r="D175" s="51">
        <v>0.2</v>
      </c>
      <c r="E175" s="28">
        <v>1</v>
      </c>
    </row>
    <row r="176" spans="1:5" x14ac:dyDescent="0.35">
      <c r="A176" s="40">
        <v>2022</v>
      </c>
      <c r="B176" t="s">
        <v>185</v>
      </c>
      <c r="C176" s="51">
        <v>2062</v>
      </c>
      <c r="D176" s="51">
        <v>0.8</v>
      </c>
      <c r="E176" s="28">
        <v>0.99</v>
      </c>
    </row>
    <row r="177" spans="1:5" x14ac:dyDescent="0.35">
      <c r="A177" s="40">
        <v>2022</v>
      </c>
      <c r="B177" t="s">
        <v>186</v>
      </c>
      <c r="C177" s="51">
        <v>748</v>
      </c>
      <c r="D177" s="51">
        <v>1.7</v>
      </c>
      <c r="E177" s="28">
        <v>0.96299999999999997</v>
      </c>
    </row>
    <row r="178" spans="1:5" x14ac:dyDescent="0.35">
      <c r="A178" s="40">
        <v>2022</v>
      </c>
      <c r="B178" t="s">
        <v>187</v>
      </c>
      <c r="C178" s="51">
        <v>413.6</v>
      </c>
      <c r="D178" s="51">
        <v>3.3</v>
      </c>
      <c r="E178" s="28">
        <v>0.94499999999999995</v>
      </c>
    </row>
    <row r="179" spans="1:5" x14ac:dyDescent="0.35">
      <c r="A179" s="40">
        <v>2022</v>
      </c>
      <c r="B179" t="s">
        <v>188</v>
      </c>
      <c r="C179" s="51">
        <v>280.8</v>
      </c>
      <c r="D179" s="51">
        <v>2.9</v>
      </c>
      <c r="E179" s="28">
        <v>0.85399999999999998</v>
      </c>
    </row>
    <row r="180" spans="1:5" x14ac:dyDescent="0.35">
      <c r="A180" s="40">
        <v>2022</v>
      </c>
      <c r="B180" t="s">
        <v>189</v>
      </c>
      <c r="C180" s="51">
        <v>4.5999999999999996</v>
      </c>
      <c r="D180" s="51">
        <v>0</v>
      </c>
      <c r="E180" s="28">
        <v>0.19400000000000001</v>
      </c>
    </row>
    <row r="181" spans="1:5" x14ac:dyDescent="0.35">
      <c r="A181" s="40">
        <v>2023</v>
      </c>
      <c r="B181" t="s">
        <v>170</v>
      </c>
      <c r="C181" s="51">
        <v>63531.9</v>
      </c>
      <c r="D181" s="51">
        <v>198.2</v>
      </c>
      <c r="E181" s="28">
        <v>0.629</v>
      </c>
    </row>
    <row r="182" spans="1:5" x14ac:dyDescent="0.35">
      <c r="A182" s="40">
        <v>2023</v>
      </c>
      <c r="B182" t="s">
        <v>171</v>
      </c>
      <c r="C182" s="51">
        <v>38180</v>
      </c>
      <c r="D182" s="51">
        <v>95.4</v>
      </c>
      <c r="E182" s="28">
        <v>0.92900000000000005</v>
      </c>
    </row>
    <row r="183" spans="1:5" x14ac:dyDescent="0.35">
      <c r="A183" s="40">
        <v>2023</v>
      </c>
      <c r="B183" t="s">
        <v>172</v>
      </c>
      <c r="C183" s="51">
        <v>30341.7</v>
      </c>
      <c r="D183" s="51">
        <v>89.8</v>
      </c>
      <c r="E183" s="28">
        <v>0.52400000000000002</v>
      </c>
    </row>
    <row r="184" spans="1:5" x14ac:dyDescent="0.35">
      <c r="A184" s="40">
        <v>2023</v>
      </c>
      <c r="B184" t="s">
        <v>174</v>
      </c>
      <c r="C184" s="51">
        <v>22288.1</v>
      </c>
      <c r="D184" s="51">
        <v>155.69999999999999</v>
      </c>
      <c r="E184" s="28">
        <v>0.53800000000000003</v>
      </c>
    </row>
    <row r="185" spans="1:5" x14ac:dyDescent="0.35">
      <c r="A185" s="40">
        <v>2023</v>
      </c>
      <c r="B185" t="s">
        <v>175</v>
      </c>
      <c r="C185" s="51">
        <v>18553.900000000001</v>
      </c>
      <c r="D185" s="51">
        <v>63.5</v>
      </c>
      <c r="E185" s="28">
        <v>0.44400000000000001</v>
      </c>
    </row>
    <row r="186" spans="1:5" x14ac:dyDescent="0.35">
      <c r="A186" s="40">
        <v>2023</v>
      </c>
      <c r="B186" t="s">
        <v>177</v>
      </c>
      <c r="C186" s="51">
        <v>15477.2</v>
      </c>
      <c r="D186" s="51">
        <v>16.899999999999999</v>
      </c>
      <c r="E186" s="28">
        <v>0.96</v>
      </c>
    </row>
    <row r="187" spans="1:5" x14ac:dyDescent="0.35">
      <c r="A187" s="40">
        <v>2023</v>
      </c>
      <c r="B187" t="s">
        <v>176</v>
      </c>
      <c r="C187" s="51">
        <v>13645.1</v>
      </c>
      <c r="D187" s="51">
        <v>2.2999999999999998</v>
      </c>
      <c r="E187" s="28">
        <v>0.99199999999999999</v>
      </c>
    </row>
    <row r="188" spans="1:5" x14ac:dyDescent="0.35">
      <c r="A188" s="40">
        <v>2023</v>
      </c>
      <c r="B188" t="s">
        <v>178</v>
      </c>
      <c r="C188" s="51">
        <v>10288.5</v>
      </c>
      <c r="D188" s="51">
        <v>16.8</v>
      </c>
      <c r="E188" s="28">
        <v>0.878</v>
      </c>
    </row>
    <row r="189" spans="1:5" x14ac:dyDescent="0.35">
      <c r="A189" s="40">
        <v>2023</v>
      </c>
      <c r="B189" t="s">
        <v>173</v>
      </c>
      <c r="C189" s="51">
        <v>10061</v>
      </c>
      <c r="D189" s="51">
        <v>2.1</v>
      </c>
      <c r="E189" s="28">
        <v>0.995</v>
      </c>
    </row>
    <row r="190" spans="1:5" x14ac:dyDescent="0.35">
      <c r="A190" s="40">
        <v>2023</v>
      </c>
      <c r="B190" t="s">
        <v>179</v>
      </c>
      <c r="C190" s="51">
        <v>9742.2999999999993</v>
      </c>
      <c r="D190" s="51">
        <v>7.2</v>
      </c>
      <c r="E190" s="28">
        <v>0.98499999999999999</v>
      </c>
    </row>
    <row r="191" spans="1:5" x14ac:dyDescent="0.35">
      <c r="A191" s="40">
        <v>2023</v>
      </c>
      <c r="B191" t="s">
        <v>180</v>
      </c>
      <c r="C191" s="51">
        <v>8302.7000000000007</v>
      </c>
      <c r="D191" s="51">
        <v>32.299999999999997</v>
      </c>
      <c r="E191" s="28">
        <v>0.22900000000000001</v>
      </c>
    </row>
    <row r="192" spans="1:5" x14ac:dyDescent="0.35">
      <c r="A192" s="40">
        <v>2023</v>
      </c>
      <c r="B192" t="s">
        <v>181</v>
      </c>
      <c r="C192" s="51">
        <v>6844.7</v>
      </c>
      <c r="D192" s="51">
        <v>2.7</v>
      </c>
      <c r="E192" s="28">
        <v>0.98499999999999999</v>
      </c>
    </row>
    <row r="193" spans="1:5" x14ac:dyDescent="0.35">
      <c r="A193" s="40">
        <v>2023</v>
      </c>
      <c r="B193" t="s">
        <v>182</v>
      </c>
      <c r="C193" s="51">
        <v>4651.3</v>
      </c>
      <c r="D193" s="51">
        <v>33.4</v>
      </c>
      <c r="E193" s="28">
        <v>0.64100000000000001</v>
      </c>
    </row>
    <row r="194" spans="1:5" x14ac:dyDescent="0.35">
      <c r="A194" s="40">
        <v>2023</v>
      </c>
      <c r="B194" t="s">
        <v>183</v>
      </c>
      <c r="C194" s="51">
        <v>4105.5</v>
      </c>
      <c r="D194" s="51">
        <v>25.6</v>
      </c>
      <c r="E194" s="28">
        <v>0.36</v>
      </c>
    </row>
    <row r="195" spans="1:5" x14ac:dyDescent="0.35">
      <c r="A195" s="40">
        <v>2023</v>
      </c>
      <c r="B195" t="s">
        <v>184</v>
      </c>
      <c r="C195" s="51">
        <v>2899</v>
      </c>
      <c r="D195" s="51">
        <v>0.2</v>
      </c>
      <c r="E195" s="28">
        <v>1</v>
      </c>
    </row>
    <row r="196" spans="1:5" x14ac:dyDescent="0.35">
      <c r="A196" s="40">
        <v>2023</v>
      </c>
      <c r="B196" t="s">
        <v>185</v>
      </c>
      <c r="C196" s="51">
        <v>1768.8</v>
      </c>
      <c r="D196" s="51">
        <v>0.7</v>
      </c>
      <c r="E196" s="28">
        <v>0.99</v>
      </c>
    </row>
    <row r="197" spans="1:5" x14ac:dyDescent="0.35">
      <c r="A197" s="40">
        <v>2023</v>
      </c>
      <c r="B197" t="s">
        <v>186</v>
      </c>
      <c r="C197" s="51">
        <v>761.4</v>
      </c>
      <c r="D197" s="51">
        <v>1.7</v>
      </c>
      <c r="E197" s="28">
        <v>0.96699999999999997</v>
      </c>
    </row>
    <row r="198" spans="1:5" x14ac:dyDescent="0.35">
      <c r="A198" s="40">
        <v>2023</v>
      </c>
      <c r="B198" t="s">
        <v>187</v>
      </c>
      <c r="C198" s="51">
        <v>384</v>
      </c>
      <c r="D198" s="51">
        <v>3</v>
      </c>
      <c r="E198" s="28">
        <v>0.94399999999999995</v>
      </c>
    </row>
    <row r="199" spans="1:5" x14ac:dyDescent="0.35">
      <c r="A199" s="40">
        <v>2023</v>
      </c>
      <c r="B199" t="s">
        <v>188</v>
      </c>
      <c r="C199" s="51">
        <v>287.89999999999998</v>
      </c>
      <c r="D199" s="51">
        <v>2.7</v>
      </c>
      <c r="E199" s="28">
        <v>0.88200000000000001</v>
      </c>
    </row>
    <row r="200" spans="1:5" x14ac:dyDescent="0.35">
      <c r="A200" s="40">
        <v>2023</v>
      </c>
      <c r="B200" t="s">
        <v>189</v>
      </c>
      <c r="C200" s="51">
        <v>4</v>
      </c>
      <c r="D200" s="51">
        <v>0</v>
      </c>
      <c r="E200" s="28">
        <v>7.0999999999999994E-2</v>
      </c>
    </row>
    <row r="201" spans="1:5" x14ac:dyDescent="0.35">
      <c r="A201" s="40">
        <v>2024</v>
      </c>
      <c r="B201" t="s">
        <v>170</v>
      </c>
      <c r="C201" s="51">
        <v>71539.3</v>
      </c>
      <c r="D201" s="51">
        <v>198.6</v>
      </c>
      <c r="E201" s="28">
        <v>0.61799999999999999</v>
      </c>
    </row>
    <row r="202" spans="1:5" x14ac:dyDescent="0.35">
      <c r="A202" s="40">
        <v>2024</v>
      </c>
      <c r="B202" t="s">
        <v>171</v>
      </c>
      <c r="C202" s="51">
        <v>44460.800000000003</v>
      </c>
      <c r="D202" s="51">
        <v>102.9</v>
      </c>
      <c r="E202" s="28">
        <v>0.91600000000000004</v>
      </c>
    </row>
    <row r="203" spans="1:5" x14ac:dyDescent="0.35">
      <c r="A203" s="40">
        <v>2024</v>
      </c>
      <c r="B203" t="s">
        <v>172</v>
      </c>
      <c r="C203" s="51">
        <v>29032.799999999999</v>
      </c>
      <c r="D203" s="51">
        <v>92.8</v>
      </c>
      <c r="E203" s="28">
        <v>0.51800000000000002</v>
      </c>
    </row>
    <row r="204" spans="1:5" x14ac:dyDescent="0.35">
      <c r="A204" s="40">
        <v>2024</v>
      </c>
      <c r="B204" t="s">
        <v>173</v>
      </c>
      <c r="C204" s="51">
        <v>28216.5</v>
      </c>
      <c r="D204" s="51">
        <v>4.2</v>
      </c>
      <c r="E204" s="28">
        <v>0.99199999999999999</v>
      </c>
    </row>
    <row r="205" spans="1:5" x14ac:dyDescent="0.35">
      <c r="A205" s="40">
        <v>2024</v>
      </c>
      <c r="B205" t="s">
        <v>174</v>
      </c>
      <c r="C205" s="51">
        <v>24647</v>
      </c>
      <c r="D205" s="51">
        <v>150.9</v>
      </c>
      <c r="E205" s="28">
        <v>0.53</v>
      </c>
    </row>
    <row r="206" spans="1:5" x14ac:dyDescent="0.35">
      <c r="A206" s="40">
        <v>2024</v>
      </c>
      <c r="B206" t="s">
        <v>175</v>
      </c>
      <c r="C206" s="51">
        <v>18998.400000000001</v>
      </c>
      <c r="D206" s="51">
        <v>61.1</v>
      </c>
      <c r="E206" s="28">
        <v>0.441</v>
      </c>
    </row>
    <row r="207" spans="1:5" x14ac:dyDescent="0.35">
      <c r="A207" s="40">
        <v>2024</v>
      </c>
      <c r="B207" t="s">
        <v>176</v>
      </c>
      <c r="C207" s="51">
        <v>15335.2</v>
      </c>
      <c r="D207" s="51">
        <v>2.4</v>
      </c>
      <c r="E207" s="28">
        <v>0.98899999999999999</v>
      </c>
    </row>
    <row r="208" spans="1:5" x14ac:dyDescent="0.35">
      <c r="A208" s="40">
        <v>2024</v>
      </c>
      <c r="B208" t="s">
        <v>177</v>
      </c>
      <c r="C208" s="51">
        <v>15208.5</v>
      </c>
      <c r="D208" s="51">
        <v>16.600000000000001</v>
      </c>
      <c r="E208" s="28">
        <v>0.95299999999999996</v>
      </c>
    </row>
    <row r="209" spans="1:5" x14ac:dyDescent="0.35">
      <c r="A209" s="40">
        <v>2024</v>
      </c>
      <c r="B209" t="s">
        <v>178</v>
      </c>
      <c r="C209" s="51">
        <v>10988</v>
      </c>
      <c r="D209" s="51">
        <v>16.5</v>
      </c>
      <c r="E209" s="28">
        <v>0.871</v>
      </c>
    </row>
    <row r="210" spans="1:5" x14ac:dyDescent="0.35">
      <c r="A210" s="40">
        <v>2024</v>
      </c>
      <c r="B210" t="s">
        <v>179</v>
      </c>
      <c r="C210" s="51">
        <v>10548.1</v>
      </c>
      <c r="D210" s="51">
        <v>7.5</v>
      </c>
      <c r="E210" s="28">
        <v>0.98399999999999999</v>
      </c>
    </row>
    <row r="211" spans="1:5" x14ac:dyDescent="0.35">
      <c r="A211" s="40">
        <v>2024</v>
      </c>
      <c r="B211" t="s">
        <v>180</v>
      </c>
      <c r="C211" s="51">
        <v>8417.2000000000007</v>
      </c>
      <c r="D211" s="51">
        <v>30.8</v>
      </c>
      <c r="E211" s="28">
        <v>0.22700000000000001</v>
      </c>
    </row>
    <row r="212" spans="1:5" x14ac:dyDescent="0.35">
      <c r="A212" s="40">
        <v>2024</v>
      </c>
      <c r="B212" t="s">
        <v>181</v>
      </c>
      <c r="C212" s="51">
        <v>6492.6</v>
      </c>
      <c r="D212" s="51">
        <v>2.6</v>
      </c>
      <c r="E212" s="28">
        <v>0.98199999999999998</v>
      </c>
    </row>
    <row r="213" spans="1:5" x14ac:dyDescent="0.35">
      <c r="A213" s="40">
        <v>2024</v>
      </c>
      <c r="B213" t="s">
        <v>182</v>
      </c>
      <c r="C213" s="51">
        <v>6399</v>
      </c>
      <c r="D213" s="51">
        <v>29.4</v>
      </c>
      <c r="E213" s="28">
        <v>0.68200000000000005</v>
      </c>
    </row>
    <row r="214" spans="1:5" x14ac:dyDescent="0.35">
      <c r="A214" s="40">
        <v>2024</v>
      </c>
      <c r="B214" t="s">
        <v>183</v>
      </c>
      <c r="C214" s="51">
        <v>4232.8999999999996</v>
      </c>
      <c r="D214" s="51">
        <v>25</v>
      </c>
      <c r="E214" s="28">
        <v>0.35599999999999998</v>
      </c>
    </row>
    <row r="215" spans="1:5" x14ac:dyDescent="0.35">
      <c r="A215" s="40">
        <v>2024</v>
      </c>
      <c r="B215" t="s">
        <v>184</v>
      </c>
      <c r="C215" s="51">
        <v>3394.5</v>
      </c>
      <c r="D215" s="51">
        <v>0.2</v>
      </c>
      <c r="E215" s="28">
        <v>1</v>
      </c>
    </row>
    <row r="216" spans="1:5" x14ac:dyDescent="0.35">
      <c r="A216" s="40">
        <v>2024</v>
      </c>
      <c r="B216" t="s">
        <v>185</v>
      </c>
      <c r="C216" s="51">
        <v>1743.3</v>
      </c>
      <c r="D216" s="51">
        <v>0.7</v>
      </c>
      <c r="E216" s="28">
        <v>0.99</v>
      </c>
    </row>
    <row r="217" spans="1:5" x14ac:dyDescent="0.35">
      <c r="A217" s="40">
        <v>2024</v>
      </c>
      <c r="B217" t="s">
        <v>186</v>
      </c>
      <c r="C217" s="51">
        <v>867.9</v>
      </c>
      <c r="D217" s="51">
        <v>1.8</v>
      </c>
      <c r="E217" s="28">
        <v>0.96499999999999997</v>
      </c>
    </row>
    <row r="218" spans="1:5" x14ac:dyDescent="0.35">
      <c r="A218" s="40">
        <v>2024</v>
      </c>
      <c r="B218" t="s">
        <v>187</v>
      </c>
      <c r="C218" s="51">
        <v>399</v>
      </c>
      <c r="D218" s="51">
        <v>2.8</v>
      </c>
      <c r="E218" s="28">
        <v>0.94499999999999995</v>
      </c>
    </row>
    <row r="219" spans="1:5" x14ac:dyDescent="0.35">
      <c r="A219" s="40">
        <v>2024</v>
      </c>
      <c r="B219" t="s">
        <v>188</v>
      </c>
      <c r="C219" s="51">
        <v>368.6</v>
      </c>
      <c r="D219" s="51">
        <v>2.5</v>
      </c>
      <c r="E219" s="28">
        <v>0.90800000000000003</v>
      </c>
    </row>
    <row r="220" spans="1:5" x14ac:dyDescent="0.35">
      <c r="A220" s="41">
        <v>2024</v>
      </c>
      <c r="B220" s="10" t="s">
        <v>189</v>
      </c>
      <c r="C220" s="53">
        <v>3.9</v>
      </c>
      <c r="D220" s="53">
        <v>0</v>
      </c>
      <c r="E220" s="29">
        <v>0.19</v>
      </c>
    </row>
    <row r="222" spans="1:5" x14ac:dyDescent="0.35">
      <c r="A222" s="38" t="s">
        <v>50</v>
      </c>
    </row>
    <row r="224" spans="1:5" x14ac:dyDescent="0.35">
      <c r="A224" s="38" t="s">
        <v>155</v>
      </c>
    </row>
    <row r="225" spans="1:1" x14ac:dyDescent="0.35">
      <c r="A225" s="38" t="s">
        <v>159</v>
      </c>
    </row>
    <row r="226" spans="1:1" x14ac:dyDescent="0.35">
      <c r="A226" s="38" t="s">
        <v>156</v>
      </c>
    </row>
    <row r="228" spans="1:1" x14ac:dyDescent="0.35">
      <c r="A228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/>
  </sheetViews>
  <sheetFormatPr defaultColWidth="10.90625" defaultRowHeight="14.5" x14ac:dyDescent="0.35"/>
  <cols>
    <col min="1" max="1" width="6.7265625" style="38" customWidth="1"/>
    <col min="2" max="2" width="11.7265625" customWidth="1"/>
    <col min="3" max="3" width="15.6328125" bestFit="1" customWidth="1"/>
    <col min="4" max="4" width="35.81640625" bestFit="1" customWidth="1"/>
    <col min="5" max="5" width="36.26953125" bestFit="1" customWidth="1"/>
    <col min="6" max="6" width="12.81640625" style="48" bestFit="1" customWidth="1"/>
    <col min="7" max="7" width="33.08984375" style="48" bestFit="1" customWidth="1"/>
    <col min="8" max="8" width="33.36328125" style="48" bestFit="1" customWidth="1"/>
  </cols>
  <sheetData>
    <row r="1" spans="1:8" x14ac:dyDescent="0.35">
      <c r="A1" s="38" t="s">
        <v>0</v>
      </c>
    </row>
    <row r="3" spans="1:8" x14ac:dyDescent="0.35">
      <c r="A3" s="39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9" t="s">
        <v>6</v>
      </c>
      <c r="G3" s="49" t="s">
        <v>7</v>
      </c>
      <c r="H3" s="50" t="s">
        <v>8</v>
      </c>
    </row>
    <row r="4" spans="1:8" x14ac:dyDescent="0.35">
      <c r="A4" s="40">
        <v>2000</v>
      </c>
      <c r="B4" t="s">
        <v>9</v>
      </c>
      <c r="C4" s="1">
        <v>3.0000000000000001E-3</v>
      </c>
      <c r="D4" s="1">
        <v>2E-3</v>
      </c>
      <c r="E4" s="1">
        <v>4.0000000000000001E-3</v>
      </c>
      <c r="F4" s="51">
        <v>55.5</v>
      </c>
      <c r="G4" s="48">
        <v>36.6</v>
      </c>
      <c r="H4" s="52">
        <v>74.900000000000006</v>
      </c>
    </row>
    <row r="5" spans="1:8" x14ac:dyDescent="0.35">
      <c r="A5" s="40">
        <v>2000</v>
      </c>
      <c r="B5" t="s">
        <v>10</v>
      </c>
      <c r="C5" s="1">
        <v>4.0000000000000001E-3</v>
      </c>
      <c r="D5" s="1">
        <v>3.0000000000000001E-3</v>
      </c>
      <c r="E5" s="1">
        <v>5.0000000000000001E-3</v>
      </c>
      <c r="F5" s="51">
        <v>70.400000000000006</v>
      </c>
      <c r="G5" s="48">
        <v>46.9</v>
      </c>
      <c r="H5" s="52">
        <v>94.9</v>
      </c>
    </row>
    <row r="6" spans="1:8" x14ac:dyDescent="0.35">
      <c r="A6" s="40">
        <v>2001</v>
      </c>
      <c r="B6" t="s">
        <v>9</v>
      </c>
      <c r="C6" s="1">
        <v>3.0000000000000001E-3</v>
      </c>
      <c r="D6" s="1">
        <v>2E-3</v>
      </c>
      <c r="E6" s="1">
        <v>4.0000000000000001E-3</v>
      </c>
      <c r="F6" s="51">
        <v>55.8</v>
      </c>
      <c r="G6" s="48">
        <v>37.299999999999997</v>
      </c>
      <c r="H6" s="52">
        <v>74.099999999999994</v>
      </c>
    </row>
    <row r="7" spans="1:8" x14ac:dyDescent="0.35">
      <c r="A7" s="40">
        <v>2001</v>
      </c>
      <c r="B7" t="s">
        <v>10</v>
      </c>
      <c r="C7" s="1">
        <v>4.0000000000000001E-3</v>
      </c>
      <c r="D7" s="1">
        <v>3.0000000000000001E-3</v>
      </c>
      <c r="E7" s="1">
        <v>5.0000000000000001E-3</v>
      </c>
      <c r="F7" s="51">
        <v>71.3</v>
      </c>
      <c r="G7" s="48">
        <v>48.4</v>
      </c>
      <c r="H7" s="52">
        <v>95.4</v>
      </c>
    </row>
    <row r="8" spans="1:8" x14ac:dyDescent="0.35">
      <c r="A8" s="40">
        <v>2002</v>
      </c>
      <c r="B8" t="s">
        <v>9</v>
      </c>
      <c r="C8" s="1">
        <v>3.0000000000000001E-3</v>
      </c>
      <c r="D8" s="1">
        <v>2E-3</v>
      </c>
      <c r="E8" s="1">
        <v>4.0000000000000001E-3</v>
      </c>
      <c r="F8" s="51">
        <v>56.2</v>
      </c>
      <c r="G8" s="48">
        <v>38.200000000000003</v>
      </c>
      <c r="H8" s="52">
        <v>74.400000000000006</v>
      </c>
    </row>
    <row r="9" spans="1:8" x14ac:dyDescent="0.35">
      <c r="A9" s="40">
        <v>2002</v>
      </c>
      <c r="B9" t="s">
        <v>10</v>
      </c>
      <c r="C9" s="1">
        <v>4.0000000000000001E-3</v>
      </c>
      <c r="D9" s="1">
        <v>3.0000000000000001E-3</v>
      </c>
      <c r="E9" s="1">
        <v>5.0000000000000001E-3</v>
      </c>
      <c r="F9" s="51">
        <v>72.099999999999994</v>
      </c>
      <c r="G9" s="48">
        <v>49.1</v>
      </c>
      <c r="H9" s="52">
        <v>95.2</v>
      </c>
    </row>
    <row r="10" spans="1:8" x14ac:dyDescent="0.35">
      <c r="A10" s="40">
        <v>2003</v>
      </c>
      <c r="B10" t="s">
        <v>9</v>
      </c>
      <c r="C10" s="1">
        <v>3.0000000000000001E-3</v>
      </c>
      <c r="D10" s="1">
        <v>2E-3</v>
      </c>
      <c r="E10" s="1">
        <v>4.0000000000000001E-3</v>
      </c>
      <c r="F10" s="51">
        <v>56.6</v>
      </c>
      <c r="G10" s="48">
        <v>39.299999999999997</v>
      </c>
      <c r="H10" s="52">
        <v>75.2</v>
      </c>
    </row>
    <row r="11" spans="1:8" x14ac:dyDescent="0.35">
      <c r="A11" s="40">
        <v>2003</v>
      </c>
      <c r="B11" t="s">
        <v>10</v>
      </c>
      <c r="C11" s="1">
        <v>4.0000000000000001E-3</v>
      </c>
      <c r="D11" s="1">
        <v>3.0000000000000001E-3</v>
      </c>
      <c r="E11" s="1">
        <v>5.0000000000000001E-3</v>
      </c>
      <c r="F11" s="51">
        <v>73</v>
      </c>
      <c r="G11" s="48">
        <v>51.2</v>
      </c>
      <c r="H11" s="52">
        <v>96</v>
      </c>
    </row>
    <row r="12" spans="1:8" x14ac:dyDescent="0.35">
      <c r="A12" s="40">
        <v>2004</v>
      </c>
      <c r="B12" t="s">
        <v>9</v>
      </c>
      <c r="C12" s="1">
        <v>3.0000000000000001E-3</v>
      </c>
      <c r="D12" s="1">
        <v>2E-3</v>
      </c>
      <c r="E12" s="1">
        <v>4.0000000000000001E-3</v>
      </c>
      <c r="F12" s="51">
        <v>57</v>
      </c>
      <c r="G12" s="48">
        <v>38.700000000000003</v>
      </c>
      <c r="H12" s="52">
        <v>76.7</v>
      </c>
    </row>
    <row r="13" spans="1:8" x14ac:dyDescent="0.35">
      <c r="A13" s="40">
        <v>2004</v>
      </c>
      <c r="B13" t="s">
        <v>10</v>
      </c>
      <c r="C13" s="1">
        <v>4.0000000000000001E-3</v>
      </c>
      <c r="D13" s="1">
        <v>3.0000000000000001E-3</v>
      </c>
      <c r="E13" s="1">
        <v>5.0000000000000001E-3</v>
      </c>
      <c r="F13" s="51">
        <v>73.8</v>
      </c>
      <c r="G13" s="48">
        <v>51.1</v>
      </c>
      <c r="H13" s="52">
        <v>98.2</v>
      </c>
    </row>
    <row r="14" spans="1:8" x14ac:dyDescent="0.35">
      <c r="A14" s="40">
        <v>2005</v>
      </c>
      <c r="B14" t="s">
        <v>9</v>
      </c>
      <c r="C14" s="1">
        <v>3.0000000000000001E-3</v>
      </c>
      <c r="D14" s="1">
        <v>2E-3</v>
      </c>
      <c r="E14" s="1">
        <v>4.0000000000000001E-3</v>
      </c>
      <c r="F14" s="51">
        <v>57.5</v>
      </c>
      <c r="G14" s="48">
        <v>38.1</v>
      </c>
      <c r="H14" s="52">
        <v>79.2</v>
      </c>
    </row>
    <row r="15" spans="1:8" x14ac:dyDescent="0.35">
      <c r="A15" s="40">
        <v>2005</v>
      </c>
      <c r="B15" t="s">
        <v>10</v>
      </c>
      <c r="C15" s="1">
        <v>4.0000000000000001E-3</v>
      </c>
      <c r="D15" s="1">
        <v>3.0000000000000001E-3</v>
      </c>
      <c r="E15" s="1">
        <v>5.0000000000000001E-3</v>
      </c>
      <c r="F15" s="51">
        <v>74.7</v>
      </c>
      <c r="G15" s="48">
        <v>50.5</v>
      </c>
      <c r="H15" s="52">
        <v>100.8</v>
      </c>
    </row>
    <row r="16" spans="1:8" x14ac:dyDescent="0.35">
      <c r="A16" s="40">
        <v>2006</v>
      </c>
      <c r="B16" t="s">
        <v>9</v>
      </c>
      <c r="C16" s="1">
        <v>3.0000000000000001E-3</v>
      </c>
      <c r="D16" s="1">
        <v>2E-3</v>
      </c>
      <c r="E16" s="1">
        <v>4.0000000000000001E-3</v>
      </c>
      <c r="F16" s="51">
        <v>58.1</v>
      </c>
      <c r="G16" s="48">
        <v>39.299999999999997</v>
      </c>
      <c r="H16" s="52">
        <v>78.400000000000006</v>
      </c>
    </row>
    <row r="17" spans="1:8" x14ac:dyDescent="0.35">
      <c r="A17" s="40">
        <v>2006</v>
      </c>
      <c r="B17" t="s">
        <v>10</v>
      </c>
      <c r="C17" s="1">
        <v>4.0000000000000001E-3</v>
      </c>
      <c r="D17" s="1">
        <v>3.0000000000000001E-3</v>
      </c>
      <c r="E17" s="1">
        <v>5.0000000000000001E-3</v>
      </c>
      <c r="F17" s="51">
        <v>75.7</v>
      </c>
      <c r="G17" s="48">
        <v>52</v>
      </c>
      <c r="H17" s="52">
        <v>101.3</v>
      </c>
    </row>
    <row r="18" spans="1:8" x14ac:dyDescent="0.35">
      <c r="A18" s="40">
        <v>2007</v>
      </c>
      <c r="B18" t="s">
        <v>9</v>
      </c>
      <c r="C18" s="1">
        <v>3.0000000000000001E-3</v>
      </c>
      <c r="D18" s="1">
        <v>2E-3</v>
      </c>
      <c r="E18" s="1">
        <v>4.0000000000000001E-3</v>
      </c>
      <c r="F18" s="51">
        <v>58.8</v>
      </c>
      <c r="G18" s="48">
        <v>40.5</v>
      </c>
      <c r="H18" s="52">
        <v>79.2</v>
      </c>
    </row>
    <row r="19" spans="1:8" x14ac:dyDescent="0.35">
      <c r="A19" s="40">
        <v>2007</v>
      </c>
      <c r="B19" t="s">
        <v>10</v>
      </c>
      <c r="C19" s="1">
        <v>4.0000000000000001E-3</v>
      </c>
      <c r="D19" s="1">
        <v>3.0000000000000001E-3</v>
      </c>
      <c r="E19" s="1">
        <v>5.0000000000000001E-3</v>
      </c>
      <c r="F19" s="51">
        <v>76.8</v>
      </c>
      <c r="G19" s="48">
        <v>53.4</v>
      </c>
      <c r="H19" s="52">
        <v>101.7</v>
      </c>
    </row>
    <row r="20" spans="1:8" x14ac:dyDescent="0.35">
      <c r="A20" s="40">
        <v>2008</v>
      </c>
      <c r="B20" t="s">
        <v>9</v>
      </c>
      <c r="C20" s="1">
        <v>3.0000000000000001E-3</v>
      </c>
      <c r="D20" s="1">
        <v>2E-3</v>
      </c>
      <c r="E20" s="1">
        <v>4.0000000000000001E-3</v>
      </c>
      <c r="F20" s="51">
        <v>59.6</v>
      </c>
      <c r="G20" s="48">
        <v>41.1</v>
      </c>
      <c r="H20" s="52">
        <v>79.8</v>
      </c>
    </row>
    <row r="21" spans="1:8" x14ac:dyDescent="0.35">
      <c r="A21" s="40">
        <v>2008</v>
      </c>
      <c r="B21" t="s">
        <v>10</v>
      </c>
      <c r="C21" s="1">
        <v>4.0000000000000001E-3</v>
      </c>
      <c r="D21" s="1">
        <v>3.0000000000000001E-3</v>
      </c>
      <c r="E21" s="1">
        <v>6.0000000000000001E-3</v>
      </c>
      <c r="F21" s="51">
        <v>77.900000000000006</v>
      </c>
      <c r="G21" s="48">
        <v>54</v>
      </c>
      <c r="H21" s="52">
        <v>104.3</v>
      </c>
    </row>
    <row r="22" spans="1:8" x14ac:dyDescent="0.35">
      <c r="A22" s="40">
        <v>2009</v>
      </c>
      <c r="B22" t="s">
        <v>9</v>
      </c>
      <c r="C22" s="1">
        <v>3.0000000000000001E-3</v>
      </c>
      <c r="D22" s="1">
        <v>2E-3</v>
      </c>
      <c r="E22" s="1">
        <v>4.0000000000000001E-3</v>
      </c>
      <c r="F22" s="51">
        <v>60.3</v>
      </c>
      <c r="G22" s="48">
        <v>40.9</v>
      </c>
      <c r="H22" s="52">
        <v>81.099999999999994</v>
      </c>
    </row>
    <row r="23" spans="1:8" x14ac:dyDescent="0.35">
      <c r="A23" s="40">
        <v>2009</v>
      </c>
      <c r="B23" t="s">
        <v>10</v>
      </c>
      <c r="C23" s="1">
        <v>4.0000000000000001E-3</v>
      </c>
      <c r="D23" s="1">
        <v>3.0000000000000001E-3</v>
      </c>
      <c r="E23" s="1">
        <v>6.0000000000000001E-3</v>
      </c>
      <c r="F23" s="51">
        <v>78.900000000000006</v>
      </c>
      <c r="G23" s="48">
        <v>54.4</v>
      </c>
      <c r="H23" s="52">
        <v>106.8</v>
      </c>
    </row>
    <row r="24" spans="1:8" x14ac:dyDescent="0.35">
      <c r="A24" s="40">
        <v>2010</v>
      </c>
      <c r="B24" t="s">
        <v>9</v>
      </c>
      <c r="C24" s="1">
        <v>3.0000000000000001E-3</v>
      </c>
      <c r="D24" s="1">
        <v>2E-3</v>
      </c>
      <c r="E24" s="1">
        <v>4.0000000000000001E-3</v>
      </c>
      <c r="F24" s="51">
        <v>60.8</v>
      </c>
      <c r="G24" s="48">
        <v>40.200000000000003</v>
      </c>
      <c r="H24" s="52">
        <v>83.3</v>
      </c>
    </row>
    <row r="25" spans="1:8" x14ac:dyDescent="0.35">
      <c r="A25" s="40">
        <v>2010</v>
      </c>
      <c r="B25" t="s">
        <v>10</v>
      </c>
      <c r="C25" s="1">
        <v>4.0000000000000001E-3</v>
      </c>
      <c r="D25" s="1">
        <v>3.0000000000000001E-3</v>
      </c>
      <c r="E25" s="1">
        <v>6.0000000000000001E-3</v>
      </c>
      <c r="F25" s="51">
        <v>79.599999999999994</v>
      </c>
      <c r="G25" s="48">
        <v>52.8</v>
      </c>
      <c r="H25" s="52">
        <v>108.6</v>
      </c>
    </row>
    <row r="26" spans="1:8" x14ac:dyDescent="0.35">
      <c r="A26" s="40">
        <v>2011</v>
      </c>
      <c r="B26" t="s">
        <v>9</v>
      </c>
      <c r="C26" s="1">
        <v>3.0000000000000001E-3</v>
      </c>
      <c r="D26" s="1">
        <v>2E-3</v>
      </c>
      <c r="E26" s="1">
        <v>4.0000000000000001E-3</v>
      </c>
      <c r="F26" s="51">
        <v>61.3</v>
      </c>
      <c r="G26" s="48">
        <v>42</v>
      </c>
      <c r="H26" s="52">
        <v>82</v>
      </c>
    </row>
    <row r="27" spans="1:8" x14ac:dyDescent="0.35">
      <c r="A27" s="40">
        <v>2011</v>
      </c>
      <c r="B27" t="s">
        <v>10</v>
      </c>
      <c r="C27" s="1">
        <v>4.0000000000000001E-3</v>
      </c>
      <c r="D27" s="1">
        <v>3.0000000000000001E-3</v>
      </c>
      <c r="E27" s="1">
        <v>6.0000000000000001E-3</v>
      </c>
      <c r="F27" s="51">
        <v>79.5</v>
      </c>
      <c r="G27" s="48">
        <v>53.9</v>
      </c>
      <c r="H27" s="52">
        <v>107.2</v>
      </c>
    </row>
    <row r="28" spans="1:8" x14ac:dyDescent="0.35">
      <c r="A28" s="40">
        <v>2012</v>
      </c>
      <c r="B28" t="s">
        <v>9</v>
      </c>
      <c r="C28" s="1">
        <v>3.0000000000000001E-3</v>
      </c>
      <c r="D28" s="1">
        <v>2E-3</v>
      </c>
      <c r="E28" s="1">
        <v>4.0000000000000001E-3</v>
      </c>
      <c r="F28" s="51">
        <v>61.7</v>
      </c>
      <c r="G28" s="48">
        <v>42.2</v>
      </c>
      <c r="H28" s="52">
        <v>81.5</v>
      </c>
    </row>
    <row r="29" spans="1:8" x14ac:dyDescent="0.35">
      <c r="A29" s="40">
        <v>2012</v>
      </c>
      <c r="B29" t="s">
        <v>10</v>
      </c>
      <c r="C29" s="1">
        <v>4.0000000000000001E-3</v>
      </c>
      <c r="D29" s="1">
        <v>3.0000000000000001E-3</v>
      </c>
      <c r="E29" s="1">
        <v>6.0000000000000001E-3</v>
      </c>
      <c r="F29" s="51">
        <v>78.900000000000006</v>
      </c>
      <c r="G29" s="48">
        <v>54.4</v>
      </c>
      <c r="H29" s="52">
        <v>104.9</v>
      </c>
    </row>
    <row r="30" spans="1:8" x14ac:dyDescent="0.35">
      <c r="A30" s="40">
        <v>2013</v>
      </c>
      <c r="B30" t="s">
        <v>9</v>
      </c>
      <c r="C30" s="1">
        <v>3.0000000000000001E-3</v>
      </c>
      <c r="D30" s="1">
        <v>2E-3</v>
      </c>
      <c r="E30" s="1">
        <v>4.0000000000000001E-3</v>
      </c>
      <c r="F30" s="51">
        <v>62</v>
      </c>
      <c r="G30" s="48">
        <v>42.6</v>
      </c>
      <c r="H30" s="52">
        <v>81.400000000000006</v>
      </c>
    </row>
    <row r="31" spans="1:8" x14ac:dyDescent="0.35">
      <c r="A31" s="40">
        <v>2013</v>
      </c>
      <c r="B31" t="s">
        <v>10</v>
      </c>
      <c r="C31" s="1">
        <v>4.0000000000000001E-3</v>
      </c>
      <c r="D31" s="1">
        <v>3.0000000000000001E-3</v>
      </c>
      <c r="E31" s="1">
        <v>6.0000000000000001E-3</v>
      </c>
      <c r="F31" s="51">
        <v>77.900000000000006</v>
      </c>
      <c r="G31" s="48">
        <v>53.9</v>
      </c>
      <c r="H31" s="52">
        <v>103</v>
      </c>
    </row>
    <row r="32" spans="1:8" x14ac:dyDescent="0.35">
      <c r="A32" s="40">
        <v>2014</v>
      </c>
      <c r="B32" t="s">
        <v>9</v>
      </c>
      <c r="C32" s="1">
        <v>3.0000000000000001E-3</v>
      </c>
      <c r="D32" s="1">
        <v>2E-3</v>
      </c>
      <c r="E32" s="1">
        <v>4.0000000000000001E-3</v>
      </c>
      <c r="F32" s="51">
        <v>62.2</v>
      </c>
      <c r="G32" s="48">
        <v>42.2</v>
      </c>
      <c r="H32" s="52">
        <v>82.3</v>
      </c>
    </row>
    <row r="33" spans="1:8" x14ac:dyDescent="0.35">
      <c r="A33" s="40">
        <v>2014</v>
      </c>
      <c r="B33" t="s">
        <v>10</v>
      </c>
      <c r="C33" s="1">
        <v>4.0000000000000001E-3</v>
      </c>
      <c r="D33" s="1">
        <v>3.0000000000000001E-3</v>
      </c>
      <c r="E33" s="1">
        <v>5.0000000000000001E-3</v>
      </c>
      <c r="F33" s="51">
        <v>77</v>
      </c>
      <c r="G33" s="48">
        <v>51.3</v>
      </c>
      <c r="H33" s="52">
        <v>101.5</v>
      </c>
    </row>
    <row r="34" spans="1:8" x14ac:dyDescent="0.35">
      <c r="A34" s="40">
        <v>2015</v>
      </c>
      <c r="B34" t="s">
        <v>9</v>
      </c>
      <c r="C34" s="1">
        <v>3.0000000000000001E-3</v>
      </c>
      <c r="D34" s="1">
        <v>2E-3</v>
      </c>
      <c r="E34" s="1">
        <v>4.0000000000000001E-3</v>
      </c>
      <c r="F34" s="51">
        <v>62.3</v>
      </c>
      <c r="G34" s="48">
        <v>40.5</v>
      </c>
      <c r="H34" s="52">
        <v>83.7</v>
      </c>
    </row>
    <row r="35" spans="1:8" x14ac:dyDescent="0.35">
      <c r="A35" s="40">
        <v>2015</v>
      </c>
      <c r="B35" t="s">
        <v>10</v>
      </c>
      <c r="C35" s="1">
        <v>4.0000000000000001E-3</v>
      </c>
      <c r="D35" s="1">
        <v>3.0000000000000001E-3</v>
      </c>
      <c r="E35" s="1">
        <v>6.0000000000000001E-3</v>
      </c>
      <c r="F35" s="51">
        <v>76.7</v>
      </c>
      <c r="G35" s="48">
        <v>49.9</v>
      </c>
      <c r="H35" s="52">
        <v>102.4</v>
      </c>
    </row>
    <row r="36" spans="1:8" x14ac:dyDescent="0.35">
      <c r="A36" s="40">
        <v>2016</v>
      </c>
      <c r="B36" t="s">
        <v>9</v>
      </c>
      <c r="C36" s="1">
        <v>3.0000000000000001E-3</v>
      </c>
      <c r="D36" s="1">
        <v>2E-3</v>
      </c>
      <c r="E36" s="1">
        <v>4.0000000000000001E-3</v>
      </c>
      <c r="F36" s="51">
        <v>62.4</v>
      </c>
      <c r="G36" s="48">
        <v>42.1</v>
      </c>
      <c r="H36" s="52">
        <v>82.2</v>
      </c>
    </row>
    <row r="37" spans="1:8" x14ac:dyDescent="0.35">
      <c r="A37" s="40">
        <v>2016</v>
      </c>
      <c r="B37" t="s">
        <v>10</v>
      </c>
      <c r="C37" s="1">
        <v>4.0000000000000001E-3</v>
      </c>
      <c r="D37" s="1">
        <v>3.0000000000000001E-3</v>
      </c>
      <c r="E37" s="1">
        <v>5.0000000000000001E-3</v>
      </c>
      <c r="F37" s="51">
        <v>76.8</v>
      </c>
      <c r="G37" s="48">
        <v>51.6</v>
      </c>
      <c r="H37" s="52">
        <v>101.9</v>
      </c>
    </row>
    <row r="38" spans="1:8" x14ac:dyDescent="0.35">
      <c r="A38" s="40">
        <v>2017</v>
      </c>
      <c r="B38" t="s">
        <v>9</v>
      </c>
      <c r="C38" s="1">
        <v>3.0000000000000001E-3</v>
      </c>
      <c r="D38" s="1">
        <v>2E-3</v>
      </c>
      <c r="E38" s="1">
        <v>4.0000000000000001E-3</v>
      </c>
      <c r="F38" s="51">
        <v>62.5</v>
      </c>
      <c r="G38" s="48">
        <v>42.6</v>
      </c>
      <c r="H38" s="52">
        <v>81.900000000000006</v>
      </c>
    </row>
    <row r="39" spans="1:8" x14ac:dyDescent="0.35">
      <c r="A39" s="40">
        <v>2017</v>
      </c>
      <c r="B39" t="s">
        <v>10</v>
      </c>
      <c r="C39" s="1">
        <v>4.0000000000000001E-3</v>
      </c>
      <c r="D39" s="1">
        <v>3.0000000000000001E-3</v>
      </c>
      <c r="E39" s="1">
        <v>5.0000000000000001E-3</v>
      </c>
      <c r="F39" s="51">
        <v>77</v>
      </c>
      <c r="G39" s="48">
        <v>51.6</v>
      </c>
      <c r="H39" s="52">
        <v>100.9</v>
      </c>
    </row>
    <row r="40" spans="1:8" x14ac:dyDescent="0.35">
      <c r="A40" s="40">
        <v>2018</v>
      </c>
      <c r="B40" t="s">
        <v>9</v>
      </c>
      <c r="C40" s="1">
        <v>3.0000000000000001E-3</v>
      </c>
      <c r="D40" s="1">
        <v>2E-3</v>
      </c>
      <c r="E40" s="1">
        <v>4.0000000000000001E-3</v>
      </c>
      <c r="F40" s="51">
        <v>62.5</v>
      </c>
      <c r="G40" s="48">
        <v>42</v>
      </c>
      <c r="H40" s="52">
        <v>81.599999999999994</v>
      </c>
    </row>
    <row r="41" spans="1:8" x14ac:dyDescent="0.35">
      <c r="A41" s="40">
        <v>2018</v>
      </c>
      <c r="B41" t="s">
        <v>10</v>
      </c>
      <c r="C41" s="1">
        <v>4.0000000000000001E-3</v>
      </c>
      <c r="D41" s="1">
        <v>3.0000000000000001E-3</v>
      </c>
      <c r="E41" s="1">
        <v>5.0000000000000001E-3</v>
      </c>
      <c r="F41" s="51">
        <v>77.2</v>
      </c>
      <c r="G41" s="48">
        <v>51.3</v>
      </c>
      <c r="H41" s="52">
        <v>101.6</v>
      </c>
    </row>
    <row r="42" spans="1:8" x14ac:dyDescent="0.35">
      <c r="A42" s="40">
        <v>2019</v>
      </c>
      <c r="B42" t="s">
        <v>9</v>
      </c>
      <c r="C42" s="1">
        <v>3.0000000000000001E-3</v>
      </c>
      <c r="D42" s="1">
        <v>2E-3</v>
      </c>
      <c r="E42" s="1">
        <v>4.0000000000000001E-3</v>
      </c>
      <c r="F42" s="51">
        <v>62.6</v>
      </c>
      <c r="G42" s="48">
        <v>40</v>
      </c>
      <c r="H42" s="52">
        <v>82.8</v>
      </c>
    </row>
    <row r="43" spans="1:8" x14ac:dyDescent="0.35">
      <c r="A43" s="40">
        <v>2019</v>
      </c>
      <c r="B43" t="s">
        <v>10</v>
      </c>
      <c r="C43" s="1">
        <v>4.0000000000000001E-3</v>
      </c>
      <c r="D43" s="1">
        <v>3.0000000000000001E-3</v>
      </c>
      <c r="E43" s="1">
        <v>6.0000000000000001E-3</v>
      </c>
      <c r="F43" s="51">
        <v>77.5</v>
      </c>
      <c r="G43" s="48">
        <v>49.6</v>
      </c>
      <c r="H43" s="52">
        <v>102.7</v>
      </c>
    </row>
    <row r="44" spans="1:8" x14ac:dyDescent="0.35">
      <c r="A44" s="40">
        <v>2020</v>
      </c>
      <c r="B44" t="s">
        <v>9</v>
      </c>
      <c r="C44" s="1">
        <v>3.0000000000000001E-3</v>
      </c>
      <c r="D44" s="1">
        <v>2E-3</v>
      </c>
      <c r="E44" s="1">
        <v>4.0000000000000001E-3</v>
      </c>
      <c r="F44" s="51">
        <v>62.5</v>
      </c>
      <c r="G44" s="48">
        <v>38.799999999999997</v>
      </c>
      <c r="H44" s="52">
        <v>83.6</v>
      </c>
    </row>
    <row r="45" spans="1:8" x14ac:dyDescent="0.35">
      <c r="A45" s="40">
        <v>2020</v>
      </c>
      <c r="B45" t="s">
        <v>10</v>
      </c>
      <c r="C45" s="1">
        <v>4.0000000000000001E-3</v>
      </c>
      <c r="D45" s="1">
        <v>3.0000000000000001E-3</v>
      </c>
      <c r="E45" s="1">
        <v>6.0000000000000001E-3</v>
      </c>
      <c r="F45" s="51">
        <v>77.599999999999994</v>
      </c>
      <c r="G45" s="48">
        <v>48</v>
      </c>
      <c r="H45" s="52">
        <v>104</v>
      </c>
    </row>
    <row r="46" spans="1:8" x14ac:dyDescent="0.35">
      <c r="A46" s="40">
        <v>2021</v>
      </c>
      <c r="B46" t="s">
        <v>9</v>
      </c>
      <c r="C46" s="1">
        <v>3.0000000000000001E-3</v>
      </c>
      <c r="D46" s="1">
        <v>2E-3</v>
      </c>
      <c r="E46" s="1">
        <v>4.0000000000000001E-3</v>
      </c>
      <c r="F46" s="51">
        <v>62.9</v>
      </c>
      <c r="G46" s="48">
        <v>42.4</v>
      </c>
      <c r="H46" s="52">
        <v>82.5</v>
      </c>
    </row>
    <row r="47" spans="1:8" x14ac:dyDescent="0.35">
      <c r="A47" s="41">
        <v>2021</v>
      </c>
      <c r="B47" s="10" t="s">
        <v>10</v>
      </c>
      <c r="C47" s="7">
        <v>4.0000000000000001E-3</v>
      </c>
      <c r="D47" s="7">
        <v>3.0000000000000001E-3</v>
      </c>
      <c r="E47" s="7">
        <v>6.0000000000000001E-3</v>
      </c>
      <c r="F47" s="53">
        <v>78.2</v>
      </c>
      <c r="G47" s="53">
        <v>52.7</v>
      </c>
      <c r="H47" s="54">
        <v>103.1</v>
      </c>
    </row>
    <row r="49" spans="1:1" x14ac:dyDescent="0.35">
      <c r="A49" s="38" t="s">
        <v>11</v>
      </c>
    </row>
    <row r="51" spans="1:1" x14ac:dyDescent="0.35">
      <c r="A51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75"/>
  <sheetViews>
    <sheetView workbookViewId="0"/>
  </sheetViews>
  <sheetFormatPr defaultColWidth="10.90625" defaultRowHeight="14.5" x14ac:dyDescent="0.35"/>
  <cols>
    <col min="1" max="1" width="6.7265625" style="38" customWidth="1"/>
    <col min="2" max="2" width="19.7265625" customWidth="1"/>
    <col min="3" max="3" width="27.7265625" style="48" customWidth="1"/>
  </cols>
  <sheetData>
    <row r="1" spans="1:3" x14ac:dyDescent="0.35">
      <c r="A1" s="38" t="s">
        <v>214</v>
      </c>
    </row>
    <row r="3" spans="1:3" x14ac:dyDescent="0.35">
      <c r="A3" s="39" t="s">
        <v>1</v>
      </c>
      <c r="B3" s="4" t="s">
        <v>193</v>
      </c>
      <c r="C3" s="50" t="s">
        <v>48</v>
      </c>
    </row>
    <row r="4" spans="1:3" x14ac:dyDescent="0.35">
      <c r="A4" s="40">
        <v>2014</v>
      </c>
      <c r="B4" s="30" t="s">
        <v>194</v>
      </c>
      <c r="C4" s="52">
        <v>516.20000000000005</v>
      </c>
    </row>
    <row r="5" spans="1:3" x14ac:dyDescent="0.35">
      <c r="A5" s="40">
        <v>2014</v>
      </c>
      <c r="B5" s="30" t="s">
        <v>195</v>
      </c>
      <c r="C5" s="52">
        <v>98.7</v>
      </c>
    </row>
    <row r="6" spans="1:3" x14ac:dyDescent="0.35">
      <c r="A6" s="40">
        <v>2014</v>
      </c>
      <c r="B6" s="30" t="s">
        <v>196</v>
      </c>
      <c r="C6" s="52">
        <v>23.5</v>
      </c>
    </row>
    <row r="7" spans="1:3" x14ac:dyDescent="0.35">
      <c r="A7" s="40">
        <v>2014</v>
      </c>
      <c r="B7" s="30" t="s">
        <v>197</v>
      </c>
      <c r="C7" s="52">
        <v>5.2</v>
      </c>
    </row>
    <row r="8" spans="1:3" x14ac:dyDescent="0.35">
      <c r="A8" s="40">
        <v>2014</v>
      </c>
      <c r="B8" s="30" t="s">
        <v>198</v>
      </c>
      <c r="C8" s="52">
        <v>1</v>
      </c>
    </row>
    <row r="9" spans="1:3" x14ac:dyDescent="0.35">
      <c r="A9" s="40">
        <v>2014</v>
      </c>
      <c r="B9" s="30" t="s">
        <v>199</v>
      </c>
      <c r="C9" s="52">
        <v>0.3</v>
      </c>
    </row>
    <row r="10" spans="1:3" x14ac:dyDescent="0.35">
      <c r="A10" s="40">
        <v>2015</v>
      </c>
      <c r="B10" s="30" t="s">
        <v>194</v>
      </c>
      <c r="C10" s="52">
        <v>527.5</v>
      </c>
    </row>
    <row r="11" spans="1:3" x14ac:dyDescent="0.35">
      <c r="A11" s="40">
        <v>2015</v>
      </c>
      <c r="B11" s="30" t="s">
        <v>195</v>
      </c>
      <c r="C11" s="52">
        <v>100.8</v>
      </c>
    </row>
    <row r="12" spans="1:3" x14ac:dyDescent="0.35">
      <c r="A12" s="40">
        <v>2015</v>
      </c>
      <c r="B12" s="30" t="s">
        <v>196</v>
      </c>
      <c r="C12" s="52">
        <v>23.9</v>
      </c>
    </row>
    <row r="13" spans="1:3" x14ac:dyDescent="0.35">
      <c r="A13" s="40">
        <v>2015</v>
      </c>
      <c r="B13" s="30" t="s">
        <v>197</v>
      </c>
      <c r="C13" s="52">
        <v>5.3</v>
      </c>
    </row>
    <row r="14" spans="1:3" x14ac:dyDescent="0.35">
      <c r="A14" s="40">
        <v>2015</v>
      </c>
      <c r="B14" s="30" t="s">
        <v>198</v>
      </c>
      <c r="C14" s="52">
        <v>1.1000000000000001</v>
      </c>
    </row>
    <row r="15" spans="1:3" x14ac:dyDescent="0.35">
      <c r="A15" s="40">
        <v>2015</v>
      </c>
      <c r="B15" s="30" t="s">
        <v>199</v>
      </c>
      <c r="C15" s="52">
        <v>0.3</v>
      </c>
    </row>
    <row r="16" spans="1:3" x14ac:dyDescent="0.35">
      <c r="A16" s="40">
        <v>2016</v>
      </c>
      <c r="B16" s="30" t="s">
        <v>194</v>
      </c>
      <c r="C16" s="52">
        <v>533.1</v>
      </c>
    </row>
    <row r="17" spans="1:3" x14ac:dyDescent="0.35">
      <c r="A17" s="40">
        <v>2016</v>
      </c>
      <c r="B17" s="30" t="s">
        <v>195</v>
      </c>
      <c r="C17" s="52">
        <v>100.4</v>
      </c>
    </row>
    <row r="18" spans="1:3" x14ac:dyDescent="0.35">
      <c r="A18" s="40">
        <v>2016</v>
      </c>
      <c r="B18" s="30" t="s">
        <v>196</v>
      </c>
      <c r="C18" s="52">
        <v>23.2</v>
      </c>
    </row>
    <row r="19" spans="1:3" x14ac:dyDescent="0.35">
      <c r="A19" s="40">
        <v>2016</v>
      </c>
      <c r="B19" s="30" t="s">
        <v>197</v>
      </c>
      <c r="C19" s="52">
        <v>5.0999999999999996</v>
      </c>
    </row>
    <row r="20" spans="1:3" x14ac:dyDescent="0.35">
      <c r="A20" s="40">
        <v>2016</v>
      </c>
      <c r="B20" s="30" t="s">
        <v>198</v>
      </c>
      <c r="C20" s="52">
        <v>1</v>
      </c>
    </row>
    <row r="21" spans="1:3" x14ac:dyDescent="0.35">
      <c r="A21" s="40">
        <v>2016</v>
      </c>
      <c r="B21" s="30" t="s">
        <v>199</v>
      </c>
      <c r="C21" s="52">
        <v>0.2</v>
      </c>
    </row>
    <row r="22" spans="1:3" x14ac:dyDescent="0.35">
      <c r="A22" s="40">
        <v>2017</v>
      </c>
      <c r="B22" s="30" t="s">
        <v>194</v>
      </c>
      <c r="C22" s="52">
        <v>538.5</v>
      </c>
    </row>
    <row r="23" spans="1:3" x14ac:dyDescent="0.35">
      <c r="A23" s="40">
        <v>2017</v>
      </c>
      <c r="B23" s="30" t="s">
        <v>195</v>
      </c>
      <c r="C23" s="52">
        <v>99.9</v>
      </c>
    </row>
    <row r="24" spans="1:3" x14ac:dyDescent="0.35">
      <c r="A24" s="40">
        <v>2017</v>
      </c>
      <c r="B24" s="30" t="s">
        <v>196</v>
      </c>
      <c r="C24" s="52">
        <v>23</v>
      </c>
    </row>
    <row r="25" spans="1:3" x14ac:dyDescent="0.35">
      <c r="A25" s="40">
        <v>2017</v>
      </c>
      <c r="B25" s="30" t="s">
        <v>197</v>
      </c>
      <c r="C25" s="52">
        <v>4.9000000000000004</v>
      </c>
    </row>
    <row r="26" spans="1:3" x14ac:dyDescent="0.35">
      <c r="A26" s="40">
        <v>2017</v>
      </c>
      <c r="B26" s="30" t="s">
        <v>198</v>
      </c>
      <c r="C26" s="52">
        <v>1</v>
      </c>
    </row>
    <row r="27" spans="1:3" x14ac:dyDescent="0.35">
      <c r="A27" s="40">
        <v>2017</v>
      </c>
      <c r="B27" s="30" t="s">
        <v>199</v>
      </c>
      <c r="C27" s="52">
        <v>0.2</v>
      </c>
    </row>
    <row r="28" spans="1:3" x14ac:dyDescent="0.35">
      <c r="A28" s="40">
        <v>2018</v>
      </c>
      <c r="B28" s="30" t="s">
        <v>194</v>
      </c>
      <c r="C28" s="52">
        <v>542</v>
      </c>
    </row>
    <row r="29" spans="1:3" x14ac:dyDescent="0.35">
      <c r="A29" s="40">
        <v>2018</v>
      </c>
      <c r="B29" s="30" t="s">
        <v>195</v>
      </c>
      <c r="C29" s="52">
        <v>99.1</v>
      </c>
    </row>
    <row r="30" spans="1:3" x14ac:dyDescent="0.35">
      <c r="A30" s="40">
        <v>2018</v>
      </c>
      <c r="B30" s="30" t="s">
        <v>196</v>
      </c>
      <c r="C30" s="52">
        <v>23</v>
      </c>
    </row>
    <row r="31" spans="1:3" x14ac:dyDescent="0.35">
      <c r="A31" s="40">
        <v>2018</v>
      </c>
      <c r="B31" s="30" t="s">
        <v>197</v>
      </c>
      <c r="C31" s="52">
        <v>4.9000000000000004</v>
      </c>
    </row>
    <row r="32" spans="1:3" x14ac:dyDescent="0.35">
      <c r="A32" s="40">
        <v>2018</v>
      </c>
      <c r="B32" s="30" t="s">
        <v>198</v>
      </c>
      <c r="C32" s="52">
        <v>0.9</v>
      </c>
    </row>
    <row r="33" spans="1:3" x14ac:dyDescent="0.35">
      <c r="A33" s="40">
        <v>2018</v>
      </c>
      <c r="B33" s="30" t="s">
        <v>199</v>
      </c>
      <c r="C33" s="52">
        <v>0.2</v>
      </c>
    </row>
    <row r="34" spans="1:3" x14ac:dyDescent="0.35">
      <c r="A34" s="40">
        <v>2019</v>
      </c>
      <c r="B34" s="30" t="s">
        <v>194</v>
      </c>
      <c r="C34" s="52">
        <v>538.6</v>
      </c>
    </row>
    <row r="35" spans="1:3" x14ac:dyDescent="0.35">
      <c r="A35" s="40">
        <v>2019</v>
      </c>
      <c r="B35" s="30" t="s">
        <v>195</v>
      </c>
      <c r="C35" s="52">
        <v>98.1</v>
      </c>
    </row>
    <row r="36" spans="1:3" x14ac:dyDescent="0.35">
      <c r="A36" s="40">
        <v>2019</v>
      </c>
      <c r="B36" s="30" t="s">
        <v>196</v>
      </c>
      <c r="C36" s="52">
        <v>22.8</v>
      </c>
    </row>
    <row r="37" spans="1:3" x14ac:dyDescent="0.35">
      <c r="A37" s="40">
        <v>2019</v>
      </c>
      <c r="B37" s="30" t="s">
        <v>197</v>
      </c>
      <c r="C37" s="52">
        <v>5.0999999999999996</v>
      </c>
    </row>
    <row r="38" spans="1:3" x14ac:dyDescent="0.35">
      <c r="A38" s="40">
        <v>2019</v>
      </c>
      <c r="B38" s="30" t="s">
        <v>198</v>
      </c>
      <c r="C38" s="52">
        <v>1</v>
      </c>
    </row>
    <row r="39" spans="1:3" x14ac:dyDescent="0.35">
      <c r="A39" s="40">
        <v>2019</v>
      </c>
      <c r="B39" s="30" t="s">
        <v>199</v>
      </c>
      <c r="C39" s="52">
        <v>0.2</v>
      </c>
    </row>
    <row r="40" spans="1:3" x14ac:dyDescent="0.35">
      <c r="A40" s="40">
        <v>2020</v>
      </c>
      <c r="B40" s="30" t="s">
        <v>194</v>
      </c>
      <c r="C40" s="52">
        <v>502.3</v>
      </c>
    </row>
    <row r="41" spans="1:3" x14ac:dyDescent="0.35">
      <c r="A41" s="40">
        <v>2020</v>
      </c>
      <c r="B41" s="30" t="s">
        <v>195</v>
      </c>
      <c r="C41" s="52">
        <v>89.8</v>
      </c>
    </row>
    <row r="42" spans="1:3" x14ac:dyDescent="0.35">
      <c r="A42" s="40">
        <v>2020</v>
      </c>
      <c r="B42" s="30" t="s">
        <v>196</v>
      </c>
      <c r="C42" s="52">
        <v>20.399999999999999</v>
      </c>
    </row>
    <row r="43" spans="1:3" x14ac:dyDescent="0.35">
      <c r="A43" s="40">
        <v>2020</v>
      </c>
      <c r="B43" s="30" t="s">
        <v>197</v>
      </c>
      <c r="C43" s="52">
        <v>4.2</v>
      </c>
    </row>
    <row r="44" spans="1:3" x14ac:dyDescent="0.35">
      <c r="A44" s="40">
        <v>2020</v>
      </c>
      <c r="B44" s="30" t="s">
        <v>198</v>
      </c>
      <c r="C44" s="52">
        <v>0.8</v>
      </c>
    </row>
    <row r="45" spans="1:3" x14ac:dyDescent="0.35">
      <c r="A45" s="40">
        <v>2020</v>
      </c>
      <c r="B45" s="30" t="s">
        <v>199</v>
      </c>
      <c r="C45" s="52">
        <v>0.2</v>
      </c>
    </row>
    <row r="46" spans="1:3" x14ac:dyDescent="0.35">
      <c r="A46" s="40">
        <v>2021</v>
      </c>
      <c r="B46" s="30" t="s">
        <v>194</v>
      </c>
      <c r="C46" s="52">
        <v>489.9</v>
      </c>
    </row>
    <row r="47" spans="1:3" x14ac:dyDescent="0.35">
      <c r="A47" s="40">
        <v>2021</v>
      </c>
      <c r="B47" s="30" t="s">
        <v>195</v>
      </c>
      <c r="C47" s="52">
        <v>89.5</v>
      </c>
    </row>
    <row r="48" spans="1:3" x14ac:dyDescent="0.35">
      <c r="A48" s="40">
        <v>2021</v>
      </c>
      <c r="B48" s="30" t="s">
        <v>196</v>
      </c>
      <c r="C48" s="52">
        <v>20.3</v>
      </c>
    </row>
    <row r="49" spans="1:3" x14ac:dyDescent="0.35">
      <c r="A49" s="40">
        <v>2021</v>
      </c>
      <c r="B49" s="30" t="s">
        <v>197</v>
      </c>
      <c r="C49" s="52">
        <v>4.2</v>
      </c>
    </row>
    <row r="50" spans="1:3" x14ac:dyDescent="0.35">
      <c r="A50" s="40">
        <v>2021</v>
      </c>
      <c r="B50" s="30" t="s">
        <v>198</v>
      </c>
      <c r="C50" s="52">
        <v>0.8</v>
      </c>
    </row>
    <row r="51" spans="1:3" x14ac:dyDescent="0.35">
      <c r="A51" s="40">
        <v>2021</v>
      </c>
      <c r="B51" s="30" t="s">
        <v>199</v>
      </c>
      <c r="C51" s="52">
        <v>0.2</v>
      </c>
    </row>
    <row r="52" spans="1:3" x14ac:dyDescent="0.35">
      <c r="A52" s="40">
        <v>2022</v>
      </c>
      <c r="B52" s="30" t="s">
        <v>194</v>
      </c>
      <c r="C52" s="52">
        <v>489.2</v>
      </c>
    </row>
    <row r="53" spans="1:3" x14ac:dyDescent="0.35">
      <c r="A53" s="40">
        <v>2022</v>
      </c>
      <c r="B53" s="30" t="s">
        <v>195</v>
      </c>
      <c r="C53" s="52">
        <v>89.5</v>
      </c>
    </row>
    <row r="54" spans="1:3" x14ac:dyDescent="0.35">
      <c r="A54" s="40">
        <v>2022</v>
      </c>
      <c r="B54" s="30" t="s">
        <v>196</v>
      </c>
      <c r="C54" s="52">
        <v>20.5</v>
      </c>
    </row>
    <row r="55" spans="1:3" x14ac:dyDescent="0.35">
      <c r="A55" s="40">
        <v>2022</v>
      </c>
      <c r="B55" s="30" t="s">
        <v>197</v>
      </c>
      <c r="C55" s="52">
        <v>4.3</v>
      </c>
    </row>
    <row r="56" spans="1:3" x14ac:dyDescent="0.35">
      <c r="A56" s="40">
        <v>2022</v>
      </c>
      <c r="B56" s="30" t="s">
        <v>198</v>
      </c>
      <c r="C56" s="52">
        <v>0.8</v>
      </c>
    </row>
    <row r="57" spans="1:3" x14ac:dyDescent="0.35">
      <c r="A57" s="40">
        <v>2022</v>
      </c>
      <c r="B57" s="30" t="s">
        <v>199</v>
      </c>
      <c r="C57" s="52">
        <v>0.2</v>
      </c>
    </row>
    <row r="58" spans="1:3" x14ac:dyDescent="0.35">
      <c r="A58" s="40">
        <v>2023</v>
      </c>
      <c r="B58" s="30" t="s">
        <v>194</v>
      </c>
      <c r="C58" s="52">
        <v>489.7</v>
      </c>
    </row>
    <row r="59" spans="1:3" x14ac:dyDescent="0.35">
      <c r="A59" s="40">
        <v>2023</v>
      </c>
      <c r="B59" s="30" t="s">
        <v>195</v>
      </c>
      <c r="C59" s="52">
        <v>88.1</v>
      </c>
    </row>
    <row r="60" spans="1:3" x14ac:dyDescent="0.35">
      <c r="A60" s="40">
        <v>2023</v>
      </c>
      <c r="B60" s="30" t="s">
        <v>196</v>
      </c>
      <c r="C60" s="52">
        <v>19.899999999999999</v>
      </c>
    </row>
    <row r="61" spans="1:3" x14ac:dyDescent="0.35">
      <c r="A61" s="40">
        <v>2023</v>
      </c>
      <c r="B61" s="30" t="s">
        <v>197</v>
      </c>
      <c r="C61" s="52">
        <v>4.7</v>
      </c>
    </row>
    <row r="62" spans="1:3" x14ac:dyDescent="0.35">
      <c r="A62" s="40">
        <v>2023</v>
      </c>
      <c r="B62" s="30" t="s">
        <v>198</v>
      </c>
      <c r="C62" s="52">
        <v>0.9</v>
      </c>
    </row>
    <row r="63" spans="1:3" x14ac:dyDescent="0.35">
      <c r="A63" s="40">
        <v>2023</v>
      </c>
      <c r="B63" s="30" t="s">
        <v>199</v>
      </c>
      <c r="C63" s="52">
        <v>0.2</v>
      </c>
    </row>
    <row r="64" spans="1:3" x14ac:dyDescent="0.35">
      <c r="A64" s="40">
        <v>2024</v>
      </c>
      <c r="B64" s="30" t="s">
        <v>194</v>
      </c>
      <c r="C64" s="52">
        <v>487.9</v>
      </c>
    </row>
    <row r="65" spans="1:3" x14ac:dyDescent="0.35">
      <c r="A65" s="40">
        <v>2024</v>
      </c>
      <c r="B65" s="30" t="s">
        <v>195</v>
      </c>
      <c r="C65" s="52">
        <v>87.7</v>
      </c>
    </row>
    <row r="66" spans="1:3" x14ac:dyDescent="0.35">
      <c r="A66" s="40">
        <v>2024</v>
      </c>
      <c r="B66" s="30" t="s">
        <v>196</v>
      </c>
      <c r="C66" s="52">
        <v>20.2</v>
      </c>
    </row>
    <row r="67" spans="1:3" x14ac:dyDescent="0.35">
      <c r="A67" s="40">
        <v>2024</v>
      </c>
      <c r="B67" s="30" t="s">
        <v>197</v>
      </c>
      <c r="C67" s="52">
        <v>4.8</v>
      </c>
    </row>
    <row r="68" spans="1:3" x14ac:dyDescent="0.35">
      <c r="A68" s="40">
        <v>2024</v>
      </c>
      <c r="B68" s="30" t="s">
        <v>198</v>
      </c>
      <c r="C68" s="52">
        <v>1</v>
      </c>
    </row>
    <row r="69" spans="1:3" x14ac:dyDescent="0.35">
      <c r="A69" s="41">
        <v>2024</v>
      </c>
      <c r="B69" s="32" t="s">
        <v>199</v>
      </c>
      <c r="C69" s="54">
        <v>0.2</v>
      </c>
    </row>
    <row r="71" spans="1:3" x14ac:dyDescent="0.35">
      <c r="A71" s="38" t="s">
        <v>50</v>
      </c>
    </row>
    <row r="73" spans="1:3" x14ac:dyDescent="0.35">
      <c r="A73" s="38" t="s">
        <v>155</v>
      </c>
    </row>
    <row r="75" spans="1:3" x14ac:dyDescent="0.35">
      <c r="A75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1"/>
  <sheetViews>
    <sheetView workbookViewId="0">
      <selection activeCell="B25" sqref="B25"/>
    </sheetView>
  </sheetViews>
  <sheetFormatPr defaultColWidth="10.90625" defaultRowHeight="14.5" x14ac:dyDescent="0.35"/>
  <cols>
    <col min="1" max="1" width="72.7265625" customWidth="1"/>
    <col min="2" max="2" width="31.7265625" customWidth="1"/>
    <col min="3" max="3" width="27.7265625" customWidth="1"/>
    <col min="4" max="4" width="40.7265625" customWidth="1"/>
  </cols>
  <sheetData>
    <row r="1" spans="1:4" x14ac:dyDescent="0.35">
      <c r="A1" t="s">
        <v>213</v>
      </c>
    </row>
    <row r="3" spans="1:4" x14ac:dyDescent="0.35">
      <c r="A3" s="5" t="s">
        <v>200</v>
      </c>
      <c r="B3" s="4" t="s">
        <v>158</v>
      </c>
      <c r="C3" s="4" t="s">
        <v>48</v>
      </c>
      <c r="D3" s="6" t="s">
        <v>167</v>
      </c>
    </row>
    <row r="4" spans="1:4" x14ac:dyDescent="0.35">
      <c r="A4" s="2" t="s">
        <v>201</v>
      </c>
      <c r="B4" s="34">
        <v>46.6</v>
      </c>
      <c r="C4" s="34">
        <v>121.6</v>
      </c>
      <c r="D4" s="35">
        <v>0.65700000000000003</v>
      </c>
    </row>
    <row r="5" spans="1:4" x14ac:dyDescent="0.35">
      <c r="A5" s="2" t="s">
        <v>202</v>
      </c>
      <c r="B5" s="34">
        <v>15.6</v>
      </c>
      <c r="C5" s="34">
        <v>92.8</v>
      </c>
      <c r="D5" s="35">
        <v>0.56299999999999994</v>
      </c>
    </row>
    <row r="6" spans="1:4" x14ac:dyDescent="0.35">
      <c r="A6" s="2" t="s">
        <v>203</v>
      </c>
      <c r="B6" s="34">
        <v>14.5</v>
      </c>
      <c r="C6" s="34">
        <v>2.2000000000000002</v>
      </c>
      <c r="D6" s="35">
        <v>0.99099999999999999</v>
      </c>
    </row>
    <row r="7" spans="1:4" x14ac:dyDescent="0.35">
      <c r="A7" s="2" t="s">
        <v>204</v>
      </c>
      <c r="B7" s="34">
        <v>10.8</v>
      </c>
      <c r="C7" s="34">
        <v>2.4</v>
      </c>
      <c r="D7" s="35">
        <v>0.99199999999999999</v>
      </c>
    </row>
    <row r="8" spans="1:4" x14ac:dyDescent="0.35">
      <c r="A8" s="2" t="s">
        <v>205</v>
      </c>
      <c r="B8" s="34">
        <v>10.4</v>
      </c>
      <c r="C8" s="34">
        <v>25.5</v>
      </c>
      <c r="D8" s="35">
        <v>0.442</v>
      </c>
    </row>
    <row r="9" spans="1:4" x14ac:dyDescent="0.35">
      <c r="A9" s="2" t="s">
        <v>206</v>
      </c>
      <c r="B9" s="34">
        <v>10.3</v>
      </c>
      <c r="C9" s="34">
        <v>30</v>
      </c>
      <c r="D9" s="35">
        <v>0.59699999999999998</v>
      </c>
    </row>
    <row r="10" spans="1:4" x14ac:dyDescent="0.35">
      <c r="A10" s="2" t="s">
        <v>207</v>
      </c>
      <c r="B10" s="34">
        <v>8</v>
      </c>
      <c r="C10" s="34">
        <v>25.3</v>
      </c>
      <c r="D10" s="35">
        <v>0.501</v>
      </c>
    </row>
    <row r="11" spans="1:4" x14ac:dyDescent="0.35">
      <c r="A11" s="2" t="s">
        <v>208</v>
      </c>
      <c r="B11" s="34">
        <v>7.1</v>
      </c>
      <c r="C11" s="34">
        <v>14.9</v>
      </c>
      <c r="D11" s="35">
        <v>0.96199999999999997</v>
      </c>
    </row>
    <row r="12" spans="1:4" x14ac:dyDescent="0.35">
      <c r="A12" s="2" t="s">
        <v>209</v>
      </c>
      <c r="B12" s="34">
        <v>6.4</v>
      </c>
      <c r="C12" s="34">
        <v>46.6</v>
      </c>
      <c r="D12" s="35">
        <v>0.52700000000000002</v>
      </c>
    </row>
    <row r="13" spans="1:4" x14ac:dyDescent="0.35">
      <c r="A13" s="8" t="s">
        <v>210</v>
      </c>
      <c r="B13" s="36">
        <v>6.3</v>
      </c>
      <c r="C13" s="36">
        <v>2.8</v>
      </c>
      <c r="D13" s="37">
        <v>0.995</v>
      </c>
    </row>
    <row r="15" spans="1:4" x14ac:dyDescent="0.35">
      <c r="A15" t="s">
        <v>50</v>
      </c>
    </row>
    <row r="17" spans="1:1" x14ac:dyDescent="0.35">
      <c r="A17" t="s">
        <v>155</v>
      </c>
    </row>
    <row r="18" spans="1:1" x14ac:dyDescent="0.35">
      <c r="A18" t="s">
        <v>159</v>
      </c>
    </row>
    <row r="19" spans="1:1" x14ac:dyDescent="0.35">
      <c r="A19" t="s">
        <v>156</v>
      </c>
    </row>
    <row r="21" spans="1:1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0.90625" defaultRowHeight="14.5" x14ac:dyDescent="0.35"/>
  <cols>
    <col min="1" max="1" width="6.7265625" style="38" customWidth="1"/>
    <col min="2" max="2" width="17.7265625" customWidth="1"/>
    <col min="3" max="3" width="15.6328125" bestFit="1" customWidth="1"/>
    <col min="4" max="4" width="35.81640625" bestFit="1" customWidth="1"/>
    <col min="5" max="5" width="36.26953125" bestFit="1" customWidth="1"/>
  </cols>
  <sheetData>
    <row r="1" spans="1:5" x14ac:dyDescent="0.35">
      <c r="A1" s="38" t="s">
        <v>12</v>
      </c>
    </row>
    <row r="3" spans="1:5" x14ac:dyDescent="0.35">
      <c r="A3" s="39" t="s">
        <v>1</v>
      </c>
      <c r="B3" s="4" t="s">
        <v>13</v>
      </c>
      <c r="C3" s="4" t="s">
        <v>3</v>
      </c>
      <c r="D3" s="4" t="s">
        <v>4</v>
      </c>
      <c r="E3" s="6" t="s">
        <v>5</v>
      </c>
    </row>
    <row r="4" spans="1:5" x14ac:dyDescent="0.35">
      <c r="A4" s="40">
        <v>2014</v>
      </c>
      <c r="B4" t="s">
        <v>14</v>
      </c>
      <c r="C4" s="12">
        <v>3.0000000000000001E-3</v>
      </c>
      <c r="D4" s="12">
        <v>1E-3</v>
      </c>
      <c r="E4" s="13">
        <v>5.0000000000000001E-3</v>
      </c>
    </row>
    <row r="5" spans="1:5" x14ac:dyDescent="0.35">
      <c r="A5" s="40">
        <v>2021</v>
      </c>
      <c r="B5" t="s">
        <v>14</v>
      </c>
      <c r="C5" s="12">
        <v>4.0000000000000001E-3</v>
      </c>
      <c r="D5" s="12">
        <v>1E-3</v>
      </c>
      <c r="E5" s="13">
        <v>5.0000000000000001E-3</v>
      </c>
    </row>
    <row r="6" spans="1:5" x14ac:dyDescent="0.35">
      <c r="A6" s="40">
        <v>2014</v>
      </c>
      <c r="B6" t="s">
        <v>15</v>
      </c>
      <c r="C6" s="12">
        <v>5.0000000000000001E-3</v>
      </c>
      <c r="D6" s="12">
        <v>2E-3</v>
      </c>
      <c r="E6" s="13">
        <v>7.0000000000000001E-3</v>
      </c>
    </row>
    <row r="7" spans="1:5" x14ac:dyDescent="0.35">
      <c r="A7" s="40">
        <v>2021</v>
      </c>
      <c r="B7" t="s">
        <v>15</v>
      </c>
      <c r="C7" s="12">
        <v>5.0000000000000001E-3</v>
      </c>
      <c r="D7" s="12">
        <v>1E-3</v>
      </c>
      <c r="E7" s="13">
        <v>7.0000000000000001E-3</v>
      </c>
    </row>
    <row r="8" spans="1:5" x14ac:dyDescent="0.35">
      <c r="A8" s="40">
        <v>2014</v>
      </c>
      <c r="B8" t="s">
        <v>16</v>
      </c>
      <c r="C8" s="12">
        <v>4.0000000000000001E-3</v>
      </c>
      <c r="D8" s="12">
        <v>2E-3</v>
      </c>
      <c r="E8" s="13">
        <v>6.0000000000000001E-3</v>
      </c>
    </row>
    <row r="9" spans="1:5" x14ac:dyDescent="0.35">
      <c r="A9" s="40">
        <v>2021</v>
      </c>
      <c r="B9" t="s">
        <v>16</v>
      </c>
      <c r="C9" s="12">
        <v>4.0000000000000001E-3</v>
      </c>
      <c r="D9" s="12">
        <v>1E-3</v>
      </c>
      <c r="E9" s="13">
        <v>7.0000000000000001E-3</v>
      </c>
    </row>
    <row r="10" spans="1:5" x14ac:dyDescent="0.35">
      <c r="A10" s="40">
        <v>2014</v>
      </c>
      <c r="B10" t="s">
        <v>17</v>
      </c>
      <c r="C10" s="12">
        <v>5.0000000000000001E-3</v>
      </c>
      <c r="D10" s="12">
        <v>2E-3</v>
      </c>
      <c r="E10" s="13">
        <v>7.0000000000000001E-3</v>
      </c>
    </row>
    <row r="11" spans="1:5" x14ac:dyDescent="0.35">
      <c r="A11" s="40">
        <v>2021</v>
      </c>
      <c r="B11" t="s">
        <v>17</v>
      </c>
      <c r="C11" s="12">
        <v>5.0000000000000001E-3</v>
      </c>
      <c r="D11" s="12">
        <v>1E-3</v>
      </c>
      <c r="E11" s="13">
        <v>8.0000000000000002E-3</v>
      </c>
    </row>
    <row r="12" spans="1:5" x14ac:dyDescent="0.35">
      <c r="A12" s="40">
        <v>2014</v>
      </c>
      <c r="B12" t="s">
        <v>18</v>
      </c>
      <c r="C12" s="12">
        <v>3.0000000000000001E-3</v>
      </c>
      <c r="D12" s="12">
        <v>1E-3</v>
      </c>
      <c r="E12" s="13">
        <v>4.0000000000000001E-3</v>
      </c>
    </row>
    <row r="13" spans="1:5" x14ac:dyDescent="0.35">
      <c r="A13" s="40">
        <v>2021</v>
      </c>
      <c r="B13" t="s">
        <v>18</v>
      </c>
      <c r="C13" s="12">
        <v>3.0000000000000001E-3</v>
      </c>
      <c r="D13" s="12">
        <v>1E-3</v>
      </c>
      <c r="E13" s="13">
        <v>5.0000000000000001E-3</v>
      </c>
    </row>
    <row r="14" spans="1:5" x14ac:dyDescent="0.35">
      <c r="A14" s="40">
        <v>2014</v>
      </c>
      <c r="B14" t="s">
        <v>19</v>
      </c>
      <c r="C14" s="12">
        <v>5.0000000000000001E-3</v>
      </c>
      <c r="D14" s="12">
        <v>2E-3</v>
      </c>
      <c r="E14" s="13">
        <v>7.0000000000000001E-3</v>
      </c>
    </row>
    <row r="15" spans="1:5" x14ac:dyDescent="0.35">
      <c r="A15" s="40">
        <v>2021</v>
      </c>
      <c r="B15" t="s">
        <v>19</v>
      </c>
      <c r="C15" s="12">
        <v>5.0000000000000001E-3</v>
      </c>
      <c r="D15" s="12">
        <v>1E-3</v>
      </c>
      <c r="E15" s="13">
        <v>7.0000000000000001E-3</v>
      </c>
    </row>
    <row r="16" spans="1:5" x14ac:dyDescent="0.35">
      <c r="A16" s="40">
        <v>2014</v>
      </c>
      <c r="B16" t="s">
        <v>20</v>
      </c>
      <c r="C16" s="12">
        <v>3.0000000000000001E-3</v>
      </c>
      <c r="D16" s="12">
        <v>1E-3</v>
      </c>
      <c r="E16" s="13">
        <v>4.0000000000000001E-3</v>
      </c>
    </row>
    <row r="17" spans="1:5" x14ac:dyDescent="0.35">
      <c r="A17" s="40">
        <v>2021</v>
      </c>
      <c r="B17" t="s">
        <v>20</v>
      </c>
      <c r="C17" s="12">
        <v>3.0000000000000001E-3</v>
      </c>
      <c r="D17" s="12">
        <v>1E-3</v>
      </c>
      <c r="E17" s="13">
        <v>5.0000000000000001E-3</v>
      </c>
    </row>
    <row r="18" spans="1:5" x14ac:dyDescent="0.35">
      <c r="A18" s="40">
        <v>2014</v>
      </c>
      <c r="B18" t="s">
        <v>21</v>
      </c>
      <c r="C18" s="12">
        <v>5.0000000000000001E-3</v>
      </c>
      <c r="D18" s="12">
        <v>2E-3</v>
      </c>
      <c r="E18" s="13">
        <v>7.0000000000000001E-3</v>
      </c>
    </row>
    <row r="19" spans="1:5" x14ac:dyDescent="0.35">
      <c r="A19" s="40">
        <v>2021</v>
      </c>
      <c r="B19" t="s">
        <v>21</v>
      </c>
      <c r="C19" s="12">
        <v>5.0000000000000001E-3</v>
      </c>
      <c r="D19" s="12">
        <v>1E-3</v>
      </c>
      <c r="E19" s="13">
        <v>7.0000000000000001E-3</v>
      </c>
    </row>
    <row r="20" spans="1:5" x14ac:dyDescent="0.35">
      <c r="A20" s="40">
        <v>2014</v>
      </c>
      <c r="B20" t="s">
        <v>22</v>
      </c>
      <c r="C20" s="12">
        <v>4.0000000000000001E-3</v>
      </c>
      <c r="D20" s="12">
        <v>3.0000000000000001E-3</v>
      </c>
      <c r="E20" s="13">
        <v>6.0000000000000001E-3</v>
      </c>
    </row>
    <row r="21" spans="1:5" x14ac:dyDescent="0.35">
      <c r="A21" s="40">
        <v>2021</v>
      </c>
      <c r="B21" t="s">
        <v>22</v>
      </c>
      <c r="C21" s="12">
        <v>4.0000000000000001E-3</v>
      </c>
      <c r="D21" s="12">
        <v>3.0000000000000001E-3</v>
      </c>
      <c r="E21" s="13">
        <v>6.0000000000000001E-3</v>
      </c>
    </row>
    <row r="22" spans="1:5" x14ac:dyDescent="0.35">
      <c r="A22" s="40">
        <v>2014</v>
      </c>
      <c r="B22" t="s">
        <v>23</v>
      </c>
      <c r="C22" s="12">
        <v>4.0000000000000001E-3</v>
      </c>
      <c r="D22" s="12">
        <v>1E-3</v>
      </c>
      <c r="E22" s="13">
        <v>6.0000000000000001E-3</v>
      </c>
    </row>
    <row r="23" spans="1:5" x14ac:dyDescent="0.35">
      <c r="A23" s="40">
        <v>2021</v>
      </c>
      <c r="B23" t="s">
        <v>23</v>
      </c>
      <c r="C23" s="12">
        <v>4.0000000000000001E-3</v>
      </c>
      <c r="D23" s="12">
        <v>1E-3</v>
      </c>
      <c r="E23" s="13">
        <v>6.0000000000000001E-3</v>
      </c>
    </row>
    <row r="24" spans="1:5" x14ac:dyDescent="0.35">
      <c r="A24" s="40">
        <v>2014</v>
      </c>
      <c r="B24" t="s">
        <v>24</v>
      </c>
      <c r="C24" s="12">
        <v>5.0000000000000001E-3</v>
      </c>
      <c r="D24" s="12">
        <v>2E-3</v>
      </c>
      <c r="E24" s="13">
        <v>7.0000000000000001E-3</v>
      </c>
    </row>
    <row r="25" spans="1:5" x14ac:dyDescent="0.35">
      <c r="A25" s="40">
        <v>2021</v>
      </c>
      <c r="B25" t="s">
        <v>24</v>
      </c>
      <c r="C25" s="12">
        <v>5.0000000000000001E-3</v>
      </c>
      <c r="D25" s="12">
        <v>2E-3</v>
      </c>
      <c r="E25" s="13">
        <v>8.0000000000000002E-3</v>
      </c>
    </row>
    <row r="26" spans="1:5" x14ac:dyDescent="0.35">
      <c r="A26" s="40">
        <v>2014</v>
      </c>
      <c r="B26" t="s">
        <v>25</v>
      </c>
      <c r="C26" s="12">
        <v>7.0000000000000001E-3</v>
      </c>
      <c r="D26" s="12">
        <v>3.0000000000000001E-3</v>
      </c>
      <c r="E26" s="13">
        <v>0.01</v>
      </c>
    </row>
    <row r="27" spans="1:5" x14ac:dyDescent="0.35">
      <c r="A27" s="40">
        <v>2021</v>
      </c>
      <c r="B27" t="s">
        <v>25</v>
      </c>
      <c r="C27" s="12">
        <v>6.0000000000000001E-3</v>
      </c>
      <c r="D27" s="12">
        <v>2E-3</v>
      </c>
      <c r="E27" s="13">
        <v>0.01</v>
      </c>
    </row>
    <row r="28" spans="1:5" x14ac:dyDescent="0.35">
      <c r="A28" s="40">
        <v>2014</v>
      </c>
      <c r="B28" t="s">
        <v>26</v>
      </c>
      <c r="C28" s="12">
        <v>3.0000000000000001E-3</v>
      </c>
      <c r="D28" s="12">
        <v>1E-3</v>
      </c>
      <c r="E28" s="13">
        <v>4.0000000000000001E-3</v>
      </c>
    </row>
    <row r="29" spans="1:5" x14ac:dyDescent="0.35">
      <c r="A29" s="40">
        <v>2021</v>
      </c>
      <c r="B29" t="s">
        <v>26</v>
      </c>
      <c r="C29" s="12">
        <v>3.0000000000000001E-3</v>
      </c>
      <c r="D29" s="12">
        <v>1E-3</v>
      </c>
      <c r="E29" s="13">
        <v>4.0000000000000001E-3</v>
      </c>
    </row>
    <row r="30" spans="1:5" x14ac:dyDescent="0.35">
      <c r="A30" s="40">
        <v>2014</v>
      </c>
      <c r="B30" t="s">
        <v>27</v>
      </c>
      <c r="C30" s="12">
        <v>4.0000000000000001E-3</v>
      </c>
      <c r="D30" s="12">
        <v>2E-3</v>
      </c>
      <c r="E30" s="13">
        <v>6.0000000000000001E-3</v>
      </c>
    </row>
    <row r="31" spans="1:5" x14ac:dyDescent="0.35">
      <c r="A31" s="40">
        <v>2021</v>
      </c>
      <c r="B31" t="s">
        <v>27</v>
      </c>
      <c r="C31" s="12">
        <v>4.0000000000000001E-3</v>
      </c>
      <c r="D31" s="12">
        <v>1E-3</v>
      </c>
      <c r="E31" s="13">
        <v>6.0000000000000001E-3</v>
      </c>
    </row>
    <row r="32" spans="1:5" x14ac:dyDescent="0.35">
      <c r="A32" s="40">
        <v>2014</v>
      </c>
      <c r="B32" t="s">
        <v>28</v>
      </c>
      <c r="C32" s="12">
        <v>3.0000000000000001E-3</v>
      </c>
      <c r="D32" s="12">
        <v>1E-3</v>
      </c>
      <c r="E32" s="13">
        <v>5.0000000000000001E-3</v>
      </c>
    </row>
    <row r="33" spans="1:5" x14ac:dyDescent="0.35">
      <c r="A33" s="40">
        <v>2021</v>
      </c>
      <c r="B33" t="s">
        <v>28</v>
      </c>
      <c r="C33" s="12">
        <v>3.0000000000000001E-3</v>
      </c>
      <c r="D33" s="12">
        <v>1E-3</v>
      </c>
      <c r="E33" s="13">
        <v>5.0000000000000001E-3</v>
      </c>
    </row>
    <row r="34" spans="1:5" x14ac:dyDescent="0.35">
      <c r="A34" s="40">
        <v>2014</v>
      </c>
      <c r="B34" t="s">
        <v>29</v>
      </c>
      <c r="C34" s="12">
        <v>4.0000000000000001E-3</v>
      </c>
      <c r="D34" s="12">
        <v>2E-3</v>
      </c>
      <c r="E34" s="13">
        <v>6.0000000000000001E-3</v>
      </c>
    </row>
    <row r="35" spans="1:5" x14ac:dyDescent="0.35">
      <c r="A35" s="40">
        <v>2021</v>
      </c>
      <c r="B35" t="s">
        <v>29</v>
      </c>
      <c r="C35" s="12">
        <v>4.0000000000000001E-3</v>
      </c>
      <c r="D35" s="12">
        <v>1E-3</v>
      </c>
      <c r="E35" s="13">
        <v>6.0000000000000001E-3</v>
      </c>
    </row>
    <row r="36" spans="1:5" x14ac:dyDescent="0.35">
      <c r="A36" s="40">
        <v>2014</v>
      </c>
      <c r="B36" t="s">
        <v>30</v>
      </c>
      <c r="C36" s="12">
        <v>3.0000000000000001E-3</v>
      </c>
      <c r="D36" s="12">
        <v>2E-3</v>
      </c>
      <c r="E36" s="13">
        <v>4.0000000000000001E-3</v>
      </c>
    </row>
    <row r="37" spans="1:5" x14ac:dyDescent="0.35">
      <c r="A37" s="40">
        <v>2021</v>
      </c>
      <c r="B37" t="s">
        <v>30</v>
      </c>
      <c r="C37" s="12">
        <v>3.0000000000000001E-3</v>
      </c>
      <c r="D37" s="12">
        <v>2E-3</v>
      </c>
      <c r="E37" s="13">
        <v>4.0000000000000001E-3</v>
      </c>
    </row>
    <row r="38" spans="1:5" x14ac:dyDescent="0.35">
      <c r="A38" s="40">
        <v>2014</v>
      </c>
      <c r="B38" t="s">
        <v>31</v>
      </c>
      <c r="C38" s="12">
        <v>4.0000000000000001E-3</v>
      </c>
      <c r="D38" s="12">
        <v>1E-3</v>
      </c>
      <c r="E38" s="13">
        <v>6.0000000000000001E-3</v>
      </c>
    </row>
    <row r="39" spans="1:5" x14ac:dyDescent="0.35">
      <c r="A39" s="40">
        <v>2021</v>
      </c>
      <c r="B39" t="s">
        <v>31</v>
      </c>
      <c r="C39" s="12">
        <v>4.0000000000000001E-3</v>
      </c>
      <c r="D39" s="12">
        <v>1E-3</v>
      </c>
      <c r="E39" s="13">
        <v>6.0000000000000001E-3</v>
      </c>
    </row>
    <row r="40" spans="1:5" x14ac:dyDescent="0.35">
      <c r="A40" s="40">
        <v>2014</v>
      </c>
      <c r="B40" t="s">
        <v>32</v>
      </c>
      <c r="C40" s="12">
        <v>4.0000000000000001E-3</v>
      </c>
      <c r="D40" s="12">
        <v>2E-3</v>
      </c>
      <c r="E40" s="13">
        <v>7.0000000000000001E-3</v>
      </c>
    </row>
    <row r="41" spans="1:5" x14ac:dyDescent="0.35">
      <c r="A41" s="40">
        <v>2021</v>
      </c>
      <c r="B41" t="s">
        <v>32</v>
      </c>
      <c r="C41" s="12">
        <v>4.0000000000000001E-3</v>
      </c>
      <c r="D41" s="12">
        <v>1E-3</v>
      </c>
      <c r="E41" s="13">
        <v>7.0000000000000001E-3</v>
      </c>
    </row>
    <row r="42" spans="1:5" x14ac:dyDescent="0.35">
      <c r="A42" s="40">
        <v>2014</v>
      </c>
      <c r="B42" t="s">
        <v>33</v>
      </c>
      <c r="C42" s="12">
        <v>5.0000000000000001E-3</v>
      </c>
      <c r="D42" s="12">
        <v>2E-3</v>
      </c>
      <c r="E42" s="13">
        <v>7.0000000000000001E-3</v>
      </c>
    </row>
    <row r="43" spans="1:5" x14ac:dyDescent="0.35">
      <c r="A43" s="40">
        <v>2021</v>
      </c>
      <c r="B43" t="s">
        <v>33</v>
      </c>
      <c r="C43" s="12">
        <v>5.0000000000000001E-3</v>
      </c>
      <c r="D43" s="12">
        <v>2E-3</v>
      </c>
      <c r="E43" s="13">
        <v>7.0000000000000001E-3</v>
      </c>
    </row>
    <row r="44" spans="1:5" x14ac:dyDescent="0.35">
      <c r="A44" s="40">
        <v>2014</v>
      </c>
      <c r="B44" t="s">
        <v>34</v>
      </c>
      <c r="C44" s="12">
        <v>3.0000000000000001E-3</v>
      </c>
      <c r="D44" s="12">
        <v>1E-3</v>
      </c>
      <c r="E44" s="13">
        <v>4.0000000000000001E-3</v>
      </c>
    </row>
    <row r="45" spans="1:5" x14ac:dyDescent="0.35">
      <c r="A45" s="40">
        <v>2021</v>
      </c>
      <c r="B45" t="s">
        <v>34</v>
      </c>
      <c r="C45" s="12">
        <v>3.0000000000000001E-3</v>
      </c>
      <c r="D45" s="12">
        <v>1E-3</v>
      </c>
      <c r="E45" s="13">
        <v>5.0000000000000001E-3</v>
      </c>
    </row>
    <row r="46" spans="1:5" x14ac:dyDescent="0.35">
      <c r="A46" s="40">
        <v>2014</v>
      </c>
      <c r="B46" t="s">
        <v>35</v>
      </c>
      <c r="C46" s="12">
        <v>4.0000000000000001E-3</v>
      </c>
      <c r="D46" s="12">
        <v>1E-3</v>
      </c>
      <c r="E46" s="13">
        <v>5.0000000000000001E-3</v>
      </c>
    </row>
    <row r="47" spans="1:5" x14ac:dyDescent="0.35">
      <c r="A47" s="40">
        <v>2021</v>
      </c>
      <c r="B47" t="s">
        <v>35</v>
      </c>
      <c r="C47" s="12">
        <v>4.0000000000000001E-3</v>
      </c>
      <c r="D47" s="12">
        <v>1E-3</v>
      </c>
      <c r="E47" s="13">
        <v>6.0000000000000001E-3</v>
      </c>
    </row>
    <row r="48" spans="1:5" x14ac:dyDescent="0.35">
      <c r="A48" s="40">
        <v>2014</v>
      </c>
      <c r="B48" t="s">
        <v>36</v>
      </c>
      <c r="C48" s="12">
        <v>4.0000000000000001E-3</v>
      </c>
      <c r="D48" s="12">
        <v>3.0000000000000001E-3</v>
      </c>
      <c r="E48" s="13">
        <v>6.0000000000000001E-3</v>
      </c>
    </row>
    <row r="49" spans="1:5" x14ac:dyDescent="0.35">
      <c r="A49" s="40">
        <v>2021</v>
      </c>
      <c r="B49" t="s">
        <v>36</v>
      </c>
      <c r="C49" s="12">
        <v>4.0000000000000001E-3</v>
      </c>
      <c r="D49" s="12">
        <v>3.0000000000000001E-3</v>
      </c>
      <c r="E49" s="13">
        <v>6.0000000000000001E-3</v>
      </c>
    </row>
    <row r="50" spans="1:5" x14ac:dyDescent="0.35">
      <c r="A50" s="40">
        <v>2014</v>
      </c>
      <c r="B50" t="s">
        <v>37</v>
      </c>
      <c r="C50" s="12">
        <v>4.0000000000000001E-3</v>
      </c>
      <c r="D50" s="12">
        <v>2E-3</v>
      </c>
      <c r="E50" s="13">
        <v>5.0000000000000001E-3</v>
      </c>
    </row>
    <row r="51" spans="1:5" x14ac:dyDescent="0.35">
      <c r="A51" s="40">
        <v>2021</v>
      </c>
      <c r="B51" t="s">
        <v>37</v>
      </c>
      <c r="C51" s="12">
        <v>4.0000000000000001E-3</v>
      </c>
      <c r="D51" s="12">
        <v>2E-3</v>
      </c>
      <c r="E51" s="13">
        <v>5.0000000000000001E-3</v>
      </c>
    </row>
    <row r="52" spans="1:5" x14ac:dyDescent="0.35">
      <c r="A52" s="40">
        <v>2014</v>
      </c>
      <c r="B52" t="s">
        <v>38</v>
      </c>
      <c r="C52" s="12">
        <v>3.0000000000000001E-3</v>
      </c>
      <c r="D52" s="12">
        <v>1E-3</v>
      </c>
      <c r="E52" s="13">
        <v>5.0000000000000001E-3</v>
      </c>
    </row>
    <row r="53" spans="1:5" x14ac:dyDescent="0.35">
      <c r="A53" s="40">
        <v>2021</v>
      </c>
      <c r="B53" t="s">
        <v>38</v>
      </c>
      <c r="C53" s="12">
        <v>3.0000000000000001E-3</v>
      </c>
      <c r="D53" s="12">
        <v>1E-3</v>
      </c>
      <c r="E53" s="13">
        <v>5.0000000000000001E-3</v>
      </c>
    </row>
    <row r="54" spans="1:5" x14ac:dyDescent="0.35">
      <c r="A54" s="40">
        <v>2014</v>
      </c>
      <c r="B54" t="s">
        <v>39</v>
      </c>
      <c r="C54" s="12">
        <v>4.0000000000000001E-3</v>
      </c>
      <c r="D54" s="12">
        <v>2E-3</v>
      </c>
      <c r="E54" s="13">
        <v>6.0000000000000001E-3</v>
      </c>
    </row>
    <row r="55" spans="1:5" x14ac:dyDescent="0.35">
      <c r="A55" s="40">
        <v>2021</v>
      </c>
      <c r="B55" t="s">
        <v>39</v>
      </c>
      <c r="C55" s="12">
        <v>4.0000000000000001E-3</v>
      </c>
      <c r="D55" s="12">
        <v>1E-3</v>
      </c>
      <c r="E55" s="13">
        <v>6.0000000000000001E-3</v>
      </c>
    </row>
    <row r="56" spans="1:5" x14ac:dyDescent="0.35">
      <c r="A56" s="40">
        <v>2014</v>
      </c>
      <c r="B56" t="s">
        <v>40</v>
      </c>
      <c r="C56" s="12">
        <v>5.0000000000000001E-3</v>
      </c>
      <c r="D56" s="12">
        <v>2E-3</v>
      </c>
      <c r="E56" s="13">
        <v>7.0000000000000001E-3</v>
      </c>
    </row>
    <row r="57" spans="1:5" x14ac:dyDescent="0.35">
      <c r="A57" s="40">
        <v>2021</v>
      </c>
      <c r="B57" t="s">
        <v>40</v>
      </c>
      <c r="C57" s="12">
        <v>5.0000000000000001E-3</v>
      </c>
      <c r="D57" s="12">
        <v>1E-3</v>
      </c>
      <c r="E57" s="13">
        <v>8.0000000000000002E-3</v>
      </c>
    </row>
    <row r="58" spans="1:5" x14ac:dyDescent="0.35">
      <c r="A58" s="40">
        <v>2014</v>
      </c>
      <c r="B58" t="s">
        <v>41</v>
      </c>
      <c r="C58" s="12">
        <v>4.0000000000000001E-3</v>
      </c>
      <c r="D58" s="12">
        <v>2E-3</v>
      </c>
      <c r="E58" s="13">
        <v>6.0000000000000001E-3</v>
      </c>
    </row>
    <row r="59" spans="1:5" x14ac:dyDescent="0.35">
      <c r="A59" s="40">
        <v>2021</v>
      </c>
      <c r="B59" t="s">
        <v>41</v>
      </c>
      <c r="C59" s="12">
        <v>4.0000000000000001E-3</v>
      </c>
      <c r="D59" s="12">
        <v>1E-3</v>
      </c>
      <c r="E59" s="13">
        <v>6.0000000000000001E-3</v>
      </c>
    </row>
    <row r="60" spans="1:5" x14ac:dyDescent="0.35">
      <c r="A60" s="40">
        <v>2014</v>
      </c>
      <c r="B60" t="s">
        <v>42</v>
      </c>
      <c r="C60" s="12">
        <v>3.0000000000000001E-3</v>
      </c>
      <c r="D60" s="12">
        <v>1E-3</v>
      </c>
      <c r="E60" s="13">
        <v>4.0000000000000001E-3</v>
      </c>
    </row>
    <row r="61" spans="1:5" x14ac:dyDescent="0.35">
      <c r="A61" s="40">
        <v>2021</v>
      </c>
      <c r="B61" t="s">
        <v>42</v>
      </c>
      <c r="C61" s="12">
        <v>3.0000000000000001E-3</v>
      </c>
      <c r="D61" s="12">
        <v>1E-3</v>
      </c>
      <c r="E61" s="13">
        <v>5.0000000000000001E-3</v>
      </c>
    </row>
    <row r="62" spans="1:5" x14ac:dyDescent="0.35">
      <c r="A62" s="40">
        <v>2014</v>
      </c>
      <c r="B62" t="s">
        <v>43</v>
      </c>
      <c r="C62" s="12">
        <v>3.0000000000000001E-3</v>
      </c>
      <c r="D62" s="12">
        <v>2E-3</v>
      </c>
      <c r="E62" s="13">
        <v>4.0000000000000001E-3</v>
      </c>
    </row>
    <row r="63" spans="1:5" x14ac:dyDescent="0.35">
      <c r="A63" s="40">
        <v>2021</v>
      </c>
      <c r="B63" t="s">
        <v>43</v>
      </c>
      <c r="C63" s="12">
        <v>3.0000000000000001E-3</v>
      </c>
      <c r="D63" s="12">
        <v>1E-3</v>
      </c>
      <c r="E63" s="13">
        <v>4.0000000000000001E-3</v>
      </c>
    </row>
    <row r="64" spans="1:5" x14ac:dyDescent="0.35">
      <c r="A64" s="40">
        <v>2014</v>
      </c>
      <c r="B64" t="s">
        <v>44</v>
      </c>
      <c r="C64" s="12">
        <v>3.0000000000000001E-3</v>
      </c>
      <c r="D64" s="12">
        <v>1E-3</v>
      </c>
      <c r="E64" s="13">
        <v>5.0000000000000001E-3</v>
      </c>
    </row>
    <row r="65" spans="1:5" x14ac:dyDescent="0.35">
      <c r="A65" s="40">
        <v>2021</v>
      </c>
      <c r="B65" t="s">
        <v>44</v>
      </c>
      <c r="C65" s="12">
        <v>3.0000000000000001E-3</v>
      </c>
      <c r="D65" s="12">
        <v>1E-3</v>
      </c>
      <c r="E65" s="13">
        <v>5.0000000000000001E-3</v>
      </c>
    </row>
    <row r="66" spans="1:5" x14ac:dyDescent="0.35">
      <c r="A66" s="40">
        <v>2014</v>
      </c>
      <c r="B66" t="s">
        <v>45</v>
      </c>
      <c r="C66" s="12">
        <v>4.0000000000000001E-3</v>
      </c>
      <c r="D66" s="12">
        <v>3.0000000000000001E-3</v>
      </c>
      <c r="E66" s="13">
        <v>6.0000000000000001E-3</v>
      </c>
    </row>
    <row r="67" spans="1:5" x14ac:dyDescent="0.35">
      <c r="A67" s="41">
        <v>2021</v>
      </c>
      <c r="B67" s="10" t="s">
        <v>45</v>
      </c>
      <c r="C67" s="14">
        <v>4.0000000000000001E-3</v>
      </c>
      <c r="D67" s="14">
        <v>3.0000000000000001E-3</v>
      </c>
      <c r="E67" s="15">
        <v>6.0000000000000001E-3</v>
      </c>
    </row>
    <row r="69" spans="1:5" x14ac:dyDescent="0.35">
      <c r="A69" s="38" t="s">
        <v>11</v>
      </c>
    </row>
    <row r="71" spans="1:5" x14ac:dyDescent="0.35">
      <c r="A71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1"/>
  <sheetViews>
    <sheetView workbookViewId="0"/>
  </sheetViews>
  <sheetFormatPr defaultColWidth="10.90625" defaultRowHeight="14.5" x14ac:dyDescent="0.35"/>
  <cols>
    <col min="1" max="1" width="6.7265625" style="38" customWidth="1"/>
    <col min="2" max="2" width="17.7265625" customWidth="1"/>
    <col min="3" max="3" width="15.6328125" bestFit="1" customWidth="1"/>
    <col min="4" max="4" width="35.81640625" bestFit="1" customWidth="1"/>
    <col min="5" max="5" width="36.26953125" bestFit="1" customWidth="1"/>
  </cols>
  <sheetData>
    <row r="1" spans="1:5" x14ac:dyDescent="0.35">
      <c r="A1" s="38" t="s">
        <v>46</v>
      </c>
    </row>
    <row r="3" spans="1:5" x14ac:dyDescent="0.35">
      <c r="A3" s="39" t="s">
        <v>1</v>
      </c>
      <c r="B3" s="4" t="s">
        <v>13</v>
      </c>
      <c r="C3" s="4" t="s">
        <v>3</v>
      </c>
      <c r="D3" s="4" t="s">
        <v>4</v>
      </c>
      <c r="E3" s="6" t="s">
        <v>5</v>
      </c>
    </row>
    <row r="4" spans="1:5" x14ac:dyDescent="0.35">
      <c r="A4" s="40">
        <v>2014</v>
      </c>
      <c r="B4" t="s">
        <v>14</v>
      </c>
      <c r="C4" s="16">
        <v>3.0000000000000001E-3</v>
      </c>
      <c r="D4" s="16">
        <v>1E-3</v>
      </c>
      <c r="E4" s="17">
        <v>5.0000000000000001E-3</v>
      </c>
    </row>
    <row r="5" spans="1:5" x14ac:dyDescent="0.35">
      <c r="A5" s="40">
        <v>2021</v>
      </c>
      <c r="B5" t="s">
        <v>14</v>
      </c>
      <c r="C5" s="16">
        <v>3.0000000000000001E-3</v>
      </c>
      <c r="D5" s="16">
        <v>1E-3</v>
      </c>
      <c r="E5" s="17">
        <v>5.0000000000000001E-3</v>
      </c>
    </row>
    <row r="6" spans="1:5" x14ac:dyDescent="0.35">
      <c r="A6" s="40">
        <v>2014</v>
      </c>
      <c r="B6" t="s">
        <v>15</v>
      </c>
      <c r="C6" s="16">
        <v>4.0000000000000001E-3</v>
      </c>
      <c r="D6" s="16">
        <v>1E-3</v>
      </c>
      <c r="E6" s="17">
        <v>6.0000000000000001E-3</v>
      </c>
    </row>
    <row r="7" spans="1:5" x14ac:dyDescent="0.35">
      <c r="A7" s="40">
        <v>2021</v>
      </c>
      <c r="B7" t="s">
        <v>15</v>
      </c>
      <c r="C7" s="16">
        <v>4.0000000000000001E-3</v>
      </c>
      <c r="D7" s="16">
        <v>1E-3</v>
      </c>
      <c r="E7" s="17">
        <v>7.0000000000000001E-3</v>
      </c>
    </row>
    <row r="8" spans="1:5" x14ac:dyDescent="0.35">
      <c r="A8" s="40">
        <v>2014</v>
      </c>
      <c r="B8" t="s">
        <v>16</v>
      </c>
      <c r="C8" s="16">
        <v>4.0000000000000001E-3</v>
      </c>
      <c r="D8" s="16">
        <v>2E-3</v>
      </c>
      <c r="E8" s="17">
        <v>6.0000000000000001E-3</v>
      </c>
    </row>
    <row r="9" spans="1:5" x14ac:dyDescent="0.35">
      <c r="A9" s="40">
        <v>2021</v>
      </c>
      <c r="B9" t="s">
        <v>16</v>
      </c>
      <c r="C9" s="16">
        <v>4.0000000000000001E-3</v>
      </c>
      <c r="D9" s="16">
        <v>1E-3</v>
      </c>
      <c r="E9" s="17">
        <v>7.0000000000000001E-3</v>
      </c>
    </row>
    <row r="10" spans="1:5" x14ac:dyDescent="0.35">
      <c r="A10" s="40">
        <v>2014</v>
      </c>
      <c r="B10" t="s">
        <v>17</v>
      </c>
      <c r="C10" s="16">
        <v>5.0000000000000001E-3</v>
      </c>
      <c r="D10" s="16">
        <v>2E-3</v>
      </c>
      <c r="E10" s="17">
        <v>7.0000000000000001E-3</v>
      </c>
    </row>
    <row r="11" spans="1:5" x14ac:dyDescent="0.35">
      <c r="A11" s="40">
        <v>2021</v>
      </c>
      <c r="B11" t="s">
        <v>17</v>
      </c>
      <c r="C11" s="16">
        <v>4.0000000000000001E-3</v>
      </c>
      <c r="D11" s="16">
        <v>1E-3</v>
      </c>
      <c r="E11" s="17">
        <v>7.0000000000000001E-3</v>
      </c>
    </row>
    <row r="12" spans="1:5" x14ac:dyDescent="0.35">
      <c r="A12" s="40">
        <v>2014</v>
      </c>
      <c r="B12" t="s">
        <v>18</v>
      </c>
      <c r="C12" s="16">
        <v>3.0000000000000001E-3</v>
      </c>
      <c r="D12" s="16">
        <v>1E-3</v>
      </c>
      <c r="E12" s="17">
        <v>4.0000000000000001E-3</v>
      </c>
    </row>
    <row r="13" spans="1:5" x14ac:dyDescent="0.35">
      <c r="A13" s="40">
        <v>2021</v>
      </c>
      <c r="B13" t="s">
        <v>18</v>
      </c>
      <c r="C13" s="16">
        <v>3.0000000000000001E-3</v>
      </c>
      <c r="D13" s="16">
        <v>1E-3</v>
      </c>
      <c r="E13" s="17">
        <v>5.0000000000000001E-3</v>
      </c>
    </row>
    <row r="14" spans="1:5" x14ac:dyDescent="0.35">
      <c r="A14" s="40">
        <v>2014</v>
      </c>
      <c r="B14" t="s">
        <v>19</v>
      </c>
      <c r="C14" s="16">
        <v>4.0000000000000001E-3</v>
      </c>
      <c r="D14" s="16">
        <v>2E-3</v>
      </c>
      <c r="E14" s="17">
        <v>7.0000000000000001E-3</v>
      </c>
    </row>
    <row r="15" spans="1:5" x14ac:dyDescent="0.35">
      <c r="A15" s="40">
        <v>2021</v>
      </c>
      <c r="B15" t="s">
        <v>19</v>
      </c>
      <c r="C15" s="16">
        <v>5.0000000000000001E-3</v>
      </c>
      <c r="D15" s="16">
        <v>1E-3</v>
      </c>
      <c r="E15" s="17">
        <v>7.0000000000000001E-3</v>
      </c>
    </row>
    <row r="16" spans="1:5" x14ac:dyDescent="0.35">
      <c r="A16" s="40">
        <v>2014</v>
      </c>
      <c r="B16" t="s">
        <v>20</v>
      </c>
      <c r="C16" s="16">
        <v>3.0000000000000001E-3</v>
      </c>
      <c r="D16" s="16">
        <v>1E-3</v>
      </c>
      <c r="E16" s="17">
        <v>4.0000000000000001E-3</v>
      </c>
    </row>
    <row r="17" spans="1:5" x14ac:dyDescent="0.35">
      <c r="A17" s="40">
        <v>2021</v>
      </c>
      <c r="B17" t="s">
        <v>20</v>
      </c>
      <c r="C17" s="16">
        <v>3.0000000000000001E-3</v>
      </c>
      <c r="D17" s="16">
        <v>1E-3</v>
      </c>
      <c r="E17" s="17">
        <v>4.0000000000000001E-3</v>
      </c>
    </row>
    <row r="18" spans="1:5" x14ac:dyDescent="0.35">
      <c r="A18" s="40">
        <v>2014</v>
      </c>
      <c r="B18" t="s">
        <v>21</v>
      </c>
      <c r="C18" s="16">
        <v>4.0000000000000001E-3</v>
      </c>
      <c r="D18" s="16">
        <v>2E-3</v>
      </c>
      <c r="E18" s="17">
        <v>6.0000000000000001E-3</v>
      </c>
    </row>
    <row r="19" spans="1:5" x14ac:dyDescent="0.35">
      <c r="A19" s="40">
        <v>2021</v>
      </c>
      <c r="B19" t="s">
        <v>21</v>
      </c>
      <c r="C19" s="16">
        <v>4.0000000000000001E-3</v>
      </c>
      <c r="D19" s="16">
        <v>1E-3</v>
      </c>
      <c r="E19" s="17">
        <v>6.0000000000000001E-3</v>
      </c>
    </row>
    <row r="20" spans="1:5" x14ac:dyDescent="0.35">
      <c r="A20" s="40">
        <v>2014</v>
      </c>
      <c r="B20" t="s">
        <v>22</v>
      </c>
      <c r="C20" s="16">
        <v>4.0000000000000001E-3</v>
      </c>
      <c r="D20" s="16">
        <v>3.0000000000000001E-3</v>
      </c>
      <c r="E20" s="17">
        <v>5.0000000000000001E-3</v>
      </c>
    </row>
    <row r="21" spans="1:5" x14ac:dyDescent="0.35">
      <c r="A21" s="40">
        <v>2021</v>
      </c>
      <c r="B21" t="s">
        <v>22</v>
      </c>
      <c r="C21" s="16">
        <v>4.0000000000000001E-3</v>
      </c>
      <c r="D21" s="16">
        <v>2E-3</v>
      </c>
      <c r="E21" s="17">
        <v>5.0000000000000001E-3</v>
      </c>
    </row>
    <row r="22" spans="1:5" x14ac:dyDescent="0.35">
      <c r="A22" s="40">
        <v>2014</v>
      </c>
      <c r="B22" t="s">
        <v>23</v>
      </c>
      <c r="C22" s="16">
        <v>3.0000000000000001E-3</v>
      </c>
      <c r="D22" s="16">
        <v>1E-3</v>
      </c>
      <c r="E22" s="17">
        <v>5.0000000000000001E-3</v>
      </c>
    </row>
    <row r="23" spans="1:5" x14ac:dyDescent="0.35">
      <c r="A23" s="40">
        <v>2021</v>
      </c>
      <c r="B23" t="s">
        <v>23</v>
      </c>
      <c r="C23" s="16">
        <v>3.0000000000000001E-3</v>
      </c>
      <c r="D23" s="16">
        <v>1E-3</v>
      </c>
      <c r="E23" s="17">
        <v>5.0000000000000001E-3</v>
      </c>
    </row>
    <row r="24" spans="1:5" x14ac:dyDescent="0.35">
      <c r="A24" s="40">
        <v>2014</v>
      </c>
      <c r="B24" t="s">
        <v>24</v>
      </c>
      <c r="C24" s="16">
        <v>4.0000000000000001E-3</v>
      </c>
      <c r="D24" s="16">
        <v>2E-3</v>
      </c>
      <c r="E24" s="17">
        <v>7.0000000000000001E-3</v>
      </c>
    </row>
    <row r="25" spans="1:5" x14ac:dyDescent="0.35">
      <c r="A25" s="40">
        <v>2021</v>
      </c>
      <c r="B25" t="s">
        <v>24</v>
      </c>
      <c r="C25" s="16">
        <v>4.0000000000000001E-3</v>
      </c>
      <c r="D25" s="16">
        <v>2E-3</v>
      </c>
      <c r="E25" s="17">
        <v>7.0000000000000001E-3</v>
      </c>
    </row>
    <row r="26" spans="1:5" x14ac:dyDescent="0.35">
      <c r="A26" s="40">
        <v>2014</v>
      </c>
      <c r="B26" t="s">
        <v>25</v>
      </c>
      <c r="C26" s="16">
        <v>6.0000000000000001E-3</v>
      </c>
      <c r="D26" s="16">
        <v>2E-3</v>
      </c>
      <c r="E26" s="17">
        <v>8.9999999999999993E-3</v>
      </c>
    </row>
    <row r="27" spans="1:5" x14ac:dyDescent="0.35">
      <c r="A27" s="40">
        <v>2021</v>
      </c>
      <c r="B27" t="s">
        <v>25</v>
      </c>
      <c r="C27" s="16">
        <v>5.0000000000000001E-3</v>
      </c>
      <c r="D27" s="16">
        <v>2E-3</v>
      </c>
      <c r="E27" s="17">
        <v>8.0000000000000002E-3</v>
      </c>
    </row>
    <row r="28" spans="1:5" x14ac:dyDescent="0.35">
      <c r="A28" s="40">
        <v>2014</v>
      </c>
      <c r="B28" t="s">
        <v>26</v>
      </c>
      <c r="C28" s="16">
        <v>3.0000000000000001E-3</v>
      </c>
      <c r="D28" s="16">
        <v>1E-3</v>
      </c>
      <c r="E28" s="17">
        <v>4.0000000000000001E-3</v>
      </c>
    </row>
    <row r="29" spans="1:5" x14ac:dyDescent="0.35">
      <c r="A29" s="40">
        <v>2021</v>
      </c>
      <c r="B29" t="s">
        <v>26</v>
      </c>
      <c r="C29" s="16">
        <v>3.0000000000000001E-3</v>
      </c>
      <c r="D29" s="16">
        <v>1E-3</v>
      </c>
      <c r="E29" s="17">
        <v>4.0000000000000001E-3</v>
      </c>
    </row>
    <row r="30" spans="1:5" x14ac:dyDescent="0.35">
      <c r="A30" s="40">
        <v>2014</v>
      </c>
      <c r="B30" t="s">
        <v>27</v>
      </c>
      <c r="C30" s="16">
        <v>4.0000000000000001E-3</v>
      </c>
      <c r="D30" s="16">
        <v>1E-3</v>
      </c>
      <c r="E30" s="17">
        <v>6.0000000000000001E-3</v>
      </c>
    </row>
    <row r="31" spans="1:5" x14ac:dyDescent="0.35">
      <c r="A31" s="40">
        <v>2021</v>
      </c>
      <c r="B31" t="s">
        <v>27</v>
      </c>
      <c r="C31" s="16">
        <v>4.0000000000000001E-3</v>
      </c>
      <c r="D31" s="16">
        <v>1E-3</v>
      </c>
      <c r="E31" s="17">
        <v>6.0000000000000001E-3</v>
      </c>
    </row>
    <row r="32" spans="1:5" x14ac:dyDescent="0.35">
      <c r="A32" s="40">
        <v>2014</v>
      </c>
      <c r="B32" t="s">
        <v>28</v>
      </c>
      <c r="C32" s="16">
        <v>3.0000000000000001E-3</v>
      </c>
      <c r="D32" s="16">
        <v>1E-3</v>
      </c>
      <c r="E32" s="17">
        <v>4.0000000000000001E-3</v>
      </c>
    </row>
    <row r="33" spans="1:5" x14ac:dyDescent="0.35">
      <c r="A33" s="40">
        <v>2021</v>
      </c>
      <c r="B33" t="s">
        <v>28</v>
      </c>
      <c r="C33" s="16">
        <v>3.0000000000000001E-3</v>
      </c>
      <c r="D33" s="16">
        <v>1E-3</v>
      </c>
      <c r="E33" s="17">
        <v>5.0000000000000001E-3</v>
      </c>
    </row>
    <row r="34" spans="1:5" x14ac:dyDescent="0.35">
      <c r="A34" s="40">
        <v>2014</v>
      </c>
      <c r="B34" t="s">
        <v>29</v>
      </c>
      <c r="C34" s="16">
        <v>4.0000000000000001E-3</v>
      </c>
      <c r="D34" s="16">
        <v>2E-3</v>
      </c>
      <c r="E34" s="17">
        <v>6.0000000000000001E-3</v>
      </c>
    </row>
    <row r="35" spans="1:5" x14ac:dyDescent="0.35">
      <c r="A35" s="40">
        <v>2021</v>
      </c>
      <c r="B35" t="s">
        <v>29</v>
      </c>
      <c r="C35" s="16">
        <v>4.0000000000000001E-3</v>
      </c>
      <c r="D35" s="16">
        <v>1E-3</v>
      </c>
      <c r="E35" s="17">
        <v>6.0000000000000001E-3</v>
      </c>
    </row>
    <row r="36" spans="1:5" x14ac:dyDescent="0.35">
      <c r="A36" s="40">
        <v>2014</v>
      </c>
      <c r="B36" t="s">
        <v>30</v>
      </c>
      <c r="C36" s="16">
        <v>3.0000000000000001E-3</v>
      </c>
      <c r="D36" s="16">
        <v>2E-3</v>
      </c>
      <c r="E36" s="17">
        <v>3.0000000000000001E-3</v>
      </c>
    </row>
    <row r="37" spans="1:5" x14ac:dyDescent="0.35">
      <c r="A37" s="40">
        <v>2021</v>
      </c>
      <c r="B37" t="s">
        <v>30</v>
      </c>
      <c r="C37" s="16">
        <v>3.0000000000000001E-3</v>
      </c>
      <c r="D37" s="16">
        <v>2E-3</v>
      </c>
      <c r="E37" s="17">
        <v>3.0000000000000001E-3</v>
      </c>
    </row>
    <row r="38" spans="1:5" x14ac:dyDescent="0.35">
      <c r="A38" s="40">
        <v>2014</v>
      </c>
      <c r="B38" t="s">
        <v>31</v>
      </c>
      <c r="C38" s="16">
        <v>4.0000000000000001E-3</v>
      </c>
      <c r="D38" s="16">
        <v>1E-3</v>
      </c>
      <c r="E38" s="17">
        <v>6.0000000000000001E-3</v>
      </c>
    </row>
    <row r="39" spans="1:5" x14ac:dyDescent="0.35">
      <c r="A39" s="40">
        <v>2021</v>
      </c>
      <c r="B39" t="s">
        <v>31</v>
      </c>
      <c r="C39" s="16">
        <v>4.0000000000000001E-3</v>
      </c>
      <c r="D39" s="16">
        <v>1E-3</v>
      </c>
      <c r="E39" s="17">
        <v>6.0000000000000001E-3</v>
      </c>
    </row>
    <row r="40" spans="1:5" x14ac:dyDescent="0.35">
      <c r="A40" s="40">
        <v>2014</v>
      </c>
      <c r="B40" t="s">
        <v>32</v>
      </c>
      <c r="C40" s="16">
        <v>4.0000000000000001E-3</v>
      </c>
      <c r="D40" s="16">
        <v>2E-3</v>
      </c>
      <c r="E40" s="17">
        <v>6.0000000000000001E-3</v>
      </c>
    </row>
    <row r="41" spans="1:5" x14ac:dyDescent="0.35">
      <c r="A41" s="40">
        <v>2021</v>
      </c>
      <c r="B41" t="s">
        <v>32</v>
      </c>
      <c r="C41" s="16">
        <v>4.0000000000000001E-3</v>
      </c>
      <c r="D41" s="16">
        <v>1E-3</v>
      </c>
      <c r="E41" s="17">
        <v>6.0000000000000001E-3</v>
      </c>
    </row>
    <row r="42" spans="1:5" x14ac:dyDescent="0.35">
      <c r="A42" s="40">
        <v>2014</v>
      </c>
      <c r="B42" t="s">
        <v>33</v>
      </c>
      <c r="C42" s="16">
        <v>4.0000000000000001E-3</v>
      </c>
      <c r="D42" s="16">
        <v>2E-3</v>
      </c>
      <c r="E42" s="17">
        <v>7.0000000000000001E-3</v>
      </c>
    </row>
    <row r="43" spans="1:5" x14ac:dyDescent="0.35">
      <c r="A43" s="40">
        <v>2021</v>
      </c>
      <c r="B43" t="s">
        <v>33</v>
      </c>
      <c r="C43" s="16">
        <v>4.0000000000000001E-3</v>
      </c>
      <c r="D43" s="16">
        <v>1E-3</v>
      </c>
      <c r="E43" s="17">
        <v>7.0000000000000001E-3</v>
      </c>
    </row>
    <row r="44" spans="1:5" x14ac:dyDescent="0.35">
      <c r="A44" s="40">
        <v>2014</v>
      </c>
      <c r="B44" t="s">
        <v>34</v>
      </c>
      <c r="C44" s="16">
        <v>3.0000000000000001E-3</v>
      </c>
      <c r="D44" s="16">
        <v>1E-3</v>
      </c>
      <c r="E44" s="17">
        <v>4.0000000000000001E-3</v>
      </c>
    </row>
    <row r="45" spans="1:5" x14ac:dyDescent="0.35">
      <c r="A45" s="40">
        <v>2021</v>
      </c>
      <c r="B45" t="s">
        <v>34</v>
      </c>
      <c r="C45" s="16">
        <v>3.0000000000000001E-3</v>
      </c>
      <c r="D45" s="16">
        <v>1E-3</v>
      </c>
      <c r="E45" s="17">
        <v>5.0000000000000001E-3</v>
      </c>
    </row>
    <row r="46" spans="1:5" x14ac:dyDescent="0.35">
      <c r="A46" s="40">
        <v>2014</v>
      </c>
      <c r="B46" t="s">
        <v>35</v>
      </c>
      <c r="C46" s="16">
        <v>3.0000000000000001E-3</v>
      </c>
      <c r="D46" s="16">
        <v>1E-3</v>
      </c>
      <c r="E46" s="17">
        <v>5.0000000000000001E-3</v>
      </c>
    </row>
    <row r="47" spans="1:5" x14ac:dyDescent="0.35">
      <c r="A47" s="40">
        <v>2021</v>
      </c>
      <c r="B47" t="s">
        <v>35</v>
      </c>
      <c r="C47" s="16">
        <v>3.0000000000000001E-3</v>
      </c>
      <c r="D47" s="16">
        <v>1E-3</v>
      </c>
      <c r="E47" s="17">
        <v>5.0000000000000001E-3</v>
      </c>
    </row>
    <row r="48" spans="1:5" x14ac:dyDescent="0.35">
      <c r="A48" s="40">
        <v>2014</v>
      </c>
      <c r="B48" t="s">
        <v>36</v>
      </c>
      <c r="C48" s="16">
        <v>4.0000000000000001E-3</v>
      </c>
      <c r="D48" s="16">
        <v>3.0000000000000001E-3</v>
      </c>
      <c r="E48" s="17">
        <v>6.0000000000000001E-3</v>
      </c>
    </row>
    <row r="49" spans="1:5" x14ac:dyDescent="0.35">
      <c r="A49" s="40">
        <v>2021</v>
      </c>
      <c r="B49" t="s">
        <v>36</v>
      </c>
      <c r="C49" s="16">
        <v>4.0000000000000001E-3</v>
      </c>
      <c r="D49" s="16">
        <v>2E-3</v>
      </c>
      <c r="E49" s="17">
        <v>6.0000000000000001E-3</v>
      </c>
    </row>
    <row r="50" spans="1:5" x14ac:dyDescent="0.35">
      <c r="A50" s="40">
        <v>2014</v>
      </c>
      <c r="B50" t="s">
        <v>37</v>
      </c>
      <c r="C50" s="16">
        <v>3.0000000000000001E-3</v>
      </c>
      <c r="D50" s="16">
        <v>2E-3</v>
      </c>
      <c r="E50" s="17">
        <v>5.0000000000000001E-3</v>
      </c>
    </row>
    <row r="51" spans="1:5" x14ac:dyDescent="0.35">
      <c r="A51" s="40">
        <v>2021</v>
      </c>
      <c r="B51" t="s">
        <v>37</v>
      </c>
      <c r="C51" s="16">
        <v>4.0000000000000001E-3</v>
      </c>
      <c r="D51" s="16">
        <v>2E-3</v>
      </c>
      <c r="E51" s="17">
        <v>5.0000000000000001E-3</v>
      </c>
    </row>
    <row r="52" spans="1:5" x14ac:dyDescent="0.35">
      <c r="A52" s="40">
        <v>2014</v>
      </c>
      <c r="B52" t="s">
        <v>38</v>
      </c>
      <c r="C52" s="16">
        <v>3.0000000000000001E-3</v>
      </c>
      <c r="D52" s="16">
        <v>1E-3</v>
      </c>
      <c r="E52" s="17">
        <v>4.0000000000000001E-3</v>
      </c>
    </row>
    <row r="53" spans="1:5" x14ac:dyDescent="0.35">
      <c r="A53" s="40">
        <v>2021</v>
      </c>
      <c r="B53" t="s">
        <v>38</v>
      </c>
      <c r="C53" s="16">
        <v>3.0000000000000001E-3</v>
      </c>
      <c r="D53" s="16">
        <v>1E-3</v>
      </c>
      <c r="E53" s="17">
        <v>4.0000000000000001E-3</v>
      </c>
    </row>
    <row r="54" spans="1:5" x14ac:dyDescent="0.35">
      <c r="A54" s="40">
        <v>2014</v>
      </c>
      <c r="B54" t="s">
        <v>39</v>
      </c>
      <c r="C54" s="16">
        <v>4.0000000000000001E-3</v>
      </c>
      <c r="D54" s="16">
        <v>2E-3</v>
      </c>
      <c r="E54" s="17">
        <v>6.0000000000000001E-3</v>
      </c>
    </row>
    <row r="55" spans="1:5" x14ac:dyDescent="0.35">
      <c r="A55" s="40">
        <v>2021</v>
      </c>
      <c r="B55" t="s">
        <v>39</v>
      </c>
      <c r="C55" s="16">
        <v>4.0000000000000001E-3</v>
      </c>
      <c r="D55" s="16">
        <v>1E-3</v>
      </c>
      <c r="E55" s="17">
        <v>6.0000000000000001E-3</v>
      </c>
    </row>
    <row r="56" spans="1:5" x14ac:dyDescent="0.35">
      <c r="A56" s="40">
        <v>2014</v>
      </c>
      <c r="B56" t="s">
        <v>40</v>
      </c>
      <c r="C56" s="16">
        <v>5.0000000000000001E-3</v>
      </c>
      <c r="D56" s="16">
        <v>2E-3</v>
      </c>
      <c r="E56" s="17">
        <v>7.0000000000000001E-3</v>
      </c>
    </row>
    <row r="57" spans="1:5" x14ac:dyDescent="0.35">
      <c r="A57" s="40">
        <v>2021</v>
      </c>
      <c r="B57" t="s">
        <v>40</v>
      </c>
      <c r="C57" s="16">
        <v>5.0000000000000001E-3</v>
      </c>
      <c r="D57" s="16">
        <v>1E-3</v>
      </c>
      <c r="E57" s="17">
        <v>7.0000000000000001E-3</v>
      </c>
    </row>
    <row r="58" spans="1:5" x14ac:dyDescent="0.35">
      <c r="A58" s="40">
        <v>2014</v>
      </c>
      <c r="B58" t="s">
        <v>41</v>
      </c>
      <c r="C58" s="16">
        <v>4.0000000000000001E-3</v>
      </c>
      <c r="D58" s="16">
        <v>1E-3</v>
      </c>
      <c r="E58" s="17">
        <v>6.0000000000000001E-3</v>
      </c>
    </row>
    <row r="59" spans="1:5" x14ac:dyDescent="0.35">
      <c r="A59" s="40">
        <v>2021</v>
      </c>
      <c r="B59" t="s">
        <v>41</v>
      </c>
      <c r="C59" s="16">
        <v>4.0000000000000001E-3</v>
      </c>
      <c r="D59" s="16">
        <v>1E-3</v>
      </c>
      <c r="E59" s="17">
        <v>6.0000000000000001E-3</v>
      </c>
    </row>
    <row r="60" spans="1:5" x14ac:dyDescent="0.35">
      <c r="A60" s="40">
        <v>2014</v>
      </c>
      <c r="B60" t="s">
        <v>42</v>
      </c>
      <c r="C60" s="16">
        <v>3.0000000000000001E-3</v>
      </c>
      <c r="D60" s="16">
        <v>1E-3</v>
      </c>
      <c r="E60" s="17">
        <v>4.0000000000000001E-3</v>
      </c>
    </row>
    <row r="61" spans="1:5" x14ac:dyDescent="0.35">
      <c r="A61" s="40">
        <v>2021</v>
      </c>
      <c r="B61" t="s">
        <v>42</v>
      </c>
      <c r="C61" s="16">
        <v>3.0000000000000001E-3</v>
      </c>
      <c r="D61" s="16">
        <v>1E-3</v>
      </c>
      <c r="E61" s="17">
        <v>4.0000000000000001E-3</v>
      </c>
    </row>
    <row r="62" spans="1:5" x14ac:dyDescent="0.35">
      <c r="A62" s="40">
        <v>2014</v>
      </c>
      <c r="B62" t="s">
        <v>43</v>
      </c>
      <c r="C62" s="16">
        <v>3.0000000000000001E-3</v>
      </c>
      <c r="D62" s="16">
        <v>1E-3</v>
      </c>
      <c r="E62" s="17">
        <v>4.0000000000000001E-3</v>
      </c>
    </row>
    <row r="63" spans="1:5" x14ac:dyDescent="0.35">
      <c r="A63" s="40">
        <v>2021</v>
      </c>
      <c r="B63" t="s">
        <v>43</v>
      </c>
      <c r="C63" s="16">
        <v>2E-3</v>
      </c>
      <c r="D63" s="16">
        <v>1E-3</v>
      </c>
      <c r="E63" s="17">
        <v>4.0000000000000001E-3</v>
      </c>
    </row>
    <row r="64" spans="1:5" x14ac:dyDescent="0.35">
      <c r="A64" s="40">
        <v>2014</v>
      </c>
      <c r="B64" t="s">
        <v>44</v>
      </c>
      <c r="C64" s="16">
        <v>3.0000000000000001E-3</v>
      </c>
      <c r="D64" s="16">
        <v>1E-3</v>
      </c>
      <c r="E64" s="17">
        <v>5.0000000000000001E-3</v>
      </c>
    </row>
    <row r="65" spans="1:5" x14ac:dyDescent="0.35">
      <c r="A65" s="40">
        <v>2021</v>
      </c>
      <c r="B65" t="s">
        <v>44</v>
      </c>
      <c r="C65" s="16">
        <v>3.0000000000000001E-3</v>
      </c>
      <c r="D65" s="16">
        <v>1E-3</v>
      </c>
      <c r="E65" s="17">
        <v>5.0000000000000001E-3</v>
      </c>
    </row>
    <row r="66" spans="1:5" x14ac:dyDescent="0.35">
      <c r="A66" s="40">
        <v>2014</v>
      </c>
      <c r="B66" t="s">
        <v>45</v>
      </c>
      <c r="C66" s="16">
        <v>4.0000000000000001E-3</v>
      </c>
      <c r="D66" s="16">
        <v>3.0000000000000001E-3</v>
      </c>
      <c r="E66" s="17">
        <v>5.0000000000000001E-3</v>
      </c>
    </row>
    <row r="67" spans="1:5" x14ac:dyDescent="0.35">
      <c r="A67" s="41">
        <v>2021</v>
      </c>
      <c r="B67" s="10" t="s">
        <v>45</v>
      </c>
      <c r="C67" s="18">
        <v>4.0000000000000001E-3</v>
      </c>
      <c r="D67" s="18">
        <v>3.0000000000000001E-3</v>
      </c>
      <c r="E67" s="19">
        <v>6.0000000000000001E-3</v>
      </c>
    </row>
    <row r="69" spans="1:5" x14ac:dyDescent="0.35">
      <c r="A69" s="38" t="s">
        <v>11</v>
      </c>
    </row>
    <row r="71" spans="1:5" x14ac:dyDescent="0.35">
      <c r="A71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/>
  </sheetViews>
  <sheetFormatPr defaultColWidth="10.90625" defaultRowHeight="14.5" x14ac:dyDescent="0.35"/>
  <cols>
    <col min="1" max="1" width="6.7265625" style="38" customWidth="1"/>
    <col min="2" max="2" width="27.7265625" customWidth="1"/>
    <col min="3" max="3" width="26.7265625" customWidth="1"/>
  </cols>
  <sheetData>
    <row r="1" spans="1:3" x14ac:dyDescent="0.35">
      <c r="A1" s="38" t="s">
        <v>47</v>
      </c>
    </row>
    <row r="3" spans="1:3" x14ac:dyDescent="0.35">
      <c r="A3" s="39" t="s">
        <v>1</v>
      </c>
      <c r="B3" s="4" t="s">
        <v>48</v>
      </c>
      <c r="C3" s="6" t="s">
        <v>49</v>
      </c>
    </row>
    <row r="4" spans="1:3" x14ac:dyDescent="0.35">
      <c r="A4" s="40">
        <v>2014</v>
      </c>
      <c r="B4" s="44">
        <v>348.49</v>
      </c>
      <c r="C4" s="45">
        <v>1.26</v>
      </c>
    </row>
    <row r="5" spans="1:3" x14ac:dyDescent="0.35">
      <c r="A5" s="40">
        <v>2015</v>
      </c>
      <c r="B5" s="44">
        <v>340.31</v>
      </c>
      <c r="C5" s="45">
        <v>1.17</v>
      </c>
    </row>
    <row r="6" spans="1:3" x14ac:dyDescent="0.35">
      <c r="A6" s="40">
        <v>2016</v>
      </c>
      <c r="B6" s="44">
        <v>329.9</v>
      </c>
      <c r="C6" s="45">
        <v>1.1000000000000001</v>
      </c>
    </row>
    <row r="7" spans="1:3" x14ac:dyDescent="0.35">
      <c r="A7" s="40">
        <v>2017</v>
      </c>
      <c r="B7" s="44">
        <v>319.60000000000002</v>
      </c>
      <c r="C7" s="45">
        <v>1.03</v>
      </c>
    </row>
    <row r="8" spans="1:3" x14ac:dyDescent="0.35">
      <c r="A8" s="40">
        <v>2018</v>
      </c>
      <c r="B8" s="44">
        <v>308.72000000000003</v>
      </c>
      <c r="C8" s="45">
        <v>0.97</v>
      </c>
    </row>
    <row r="9" spans="1:3" x14ac:dyDescent="0.35">
      <c r="A9" s="40">
        <v>2019</v>
      </c>
      <c r="B9" s="44">
        <v>301.98</v>
      </c>
      <c r="C9" s="45">
        <v>0.94</v>
      </c>
    </row>
    <row r="10" spans="1:3" x14ac:dyDescent="0.35">
      <c r="A10" s="40">
        <v>2020</v>
      </c>
      <c r="B10" s="44">
        <v>270.06</v>
      </c>
      <c r="C10" s="45">
        <v>0.82</v>
      </c>
    </row>
    <row r="11" spans="1:3" x14ac:dyDescent="0.35">
      <c r="A11" s="40">
        <v>2021</v>
      </c>
      <c r="B11" s="44">
        <v>265.58999999999997</v>
      </c>
      <c r="C11" s="45">
        <v>0.82</v>
      </c>
    </row>
    <row r="12" spans="1:3" x14ac:dyDescent="0.35">
      <c r="A12" s="40">
        <v>2022</v>
      </c>
      <c r="B12" s="44">
        <v>269.16000000000003</v>
      </c>
      <c r="C12" s="45">
        <v>0.84</v>
      </c>
    </row>
    <row r="13" spans="1:3" x14ac:dyDescent="0.35">
      <c r="A13" s="40">
        <v>2023</v>
      </c>
      <c r="B13" s="44">
        <v>268.99</v>
      </c>
      <c r="C13" s="45">
        <v>0.86</v>
      </c>
    </row>
    <row r="14" spans="1:3" x14ac:dyDescent="0.35">
      <c r="A14" s="41">
        <v>2024</v>
      </c>
      <c r="B14" s="46">
        <v>269.05</v>
      </c>
      <c r="C14" s="47">
        <v>0.88</v>
      </c>
    </row>
    <row r="16" spans="1:3" x14ac:dyDescent="0.35">
      <c r="A16" s="38" t="s">
        <v>50</v>
      </c>
    </row>
    <row r="18" spans="1:1" x14ac:dyDescent="0.35">
      <c r="A18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workbookViewId="0"/>
  </sheetViews>
  <sheetFormatPr defaultColWidth="10.90625" defaultRowHeight="14.5" x14ac:dyDescent="0.35"/>
  <cols>
    <col min="1" max="1" width="6.7265625" style="38" customWidth="1"/>
    <col min="2" max="2" width="41.7265625" customWidth="1"/>
  </cols>
  <sheetData>
    <row r="1" spans="1:2" x14ac:dyDescent="0.35">
      <c r="A1" s="38" t="s">
        <v>51</v>
      </c>
    </row>
    <row r="3" spans="1:2" x14ac:dyDescent="0.35">
      <c r="A3" s="55" t="s">
        <v>1</v>
      </c>
      <c r="B3" s="56" t="s">
        <v>52</v>
      </c>
    </row>
    <row r="4" spans="1:2" x14ac:dyDescent="0.35">
      <c r="A4" s="40">
        <v>2014</v>
      </c>
      <c r="B4" s="45">
        <v>150.49</v>
      </c>
    </row>
    <row r="5" spans="1:2" x14ac:dyDescent="0.35">
      <c r="A5" s="40">
        <v>2015</v>
      </c>
      <c r="B5" s="45">
        <v>152.99</v>
      </c>
    </row>
    <row r="6" spans="1:2" x14ac:dyDescent="0.35">
      <c r="A6" s="40">
        <v>2016</v>
      </c>
      <c r="B6" s="45">
        <v>157.4</v>
      </c>
    </row>
    <row r="7" spans="1:2" x14ac:dyDescent="0.35">
      <c r="A7" s="40">
        <v>2017</v>
      </c>
      <c r="B7" s="45">
        <v>155.66999999999999</v>
      </c>
    </row>
    <row r="8" spans="1:2" x14ac:dyDescent="0.35">
      <c r="A8" s="40">
        <v>2018</v>
      </c>
      <c r="B8" s="45">
        <v>169.82</v>
      </c>
    </row>
    <row r="9" spans="1:2" x14ac:dyDescent="0.35">
      <c r="A9" s="40">
        <v>2019</v>
      </c>
      <c r="B9" s="45">
        <v>175.5</v>
      </c>
    </row>
    <row r="10" spans="1:2" x14ac:dyDescent="0.35">
      <c r="A10" s="40">
        <v>2020</v>
      </c>
      <c r="B10" s="45">
        <v>137.35</v>
      </c>
    </row>
    <row r="11" spans="1:2" x14ac:dyDescent="0.35">
      <c r="A11" s="40">
        <v>2021</v>
      </c>
      <c r="B11" s="45">
        <v>166.55</v>
      </c>
    </row>
    <row r="12" spans="1:2" x14ac:dyDescent="0.35">
      <c r="A12" s="40">
        <v>2022</v>
      </c>
      <c r="B12" s="45">
        <v>246.53</v>
      </c>
    </row>
    <row r="13" spans="1:2" x14ac:dyDescent="0.35">
      <c r="A13" s="40">
        <v>2023</v>
      </c>
      <c r="B13" s="45">
        <v>323.11</v>
      </c>
    </row>
    <row r="14" spans="1:2" x14ac:dyDescent="0.35">
      <c r="A14" s="41">
        <v>2024</v>
      </c>
      <c r="B14" s="47">
        <v>376.28</v>
      </c>
    </row>
    <row r="16" spans="1:2" x14ac:dyDescent="0.35">
      <c r="A16" s="38" t="s">
        <v>50</v>
      </c>
    </row>
    <row r="19" spans="1:1" x14ac:dyDescent="0.35">
      <c r="A19" s="38" t="s">
        <v>53</v>
      </c>
    </row>
    <row r="20" spans="1:1" x14ac:dyDescent="0.35">
      <c r="A20" s="38" t="s">
        <v>54</v>
      </c>
    </row>
    <row r="21" spans="1:1" x14ac:dyDescent="0.35">
      <c r="A21" s="38" t="s">
        <v>55</v>
      </c>
    </row>
    <row r="23" spans="1:1" x14ac:dyDescent="0.35">
      <c r="A23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3"/>
  <sheetViews>
    <sheetView workbookViewId="0"/>
  </sheetViews>
  <sheetFormatPr defaultColWidth="10.90625" defaultRowHeight="14.5" x14ac:dyDescent="0.35"/>
  <cols>
    <col min="1" max="1" width="6.7265625" style="38" customWidth="1"/>
    <col min="2" max="2" width="38.7265625" customWidth="1"/>
    <col min="3" max="3" width="27.7265625" style="48" customWidth="1"/>
  </cols>
  <sheetData>
    <row r="1" spans="1:3" x14ac:dyDescent="0.35">
      <c r="A1" s="38" t="s">
        <v>56</v>
      </c>
    </row>
    <row r="3" spans="1:3" x14ac:dyDescent="0.35">
      <c r="A3" s="39" t="s">
        <v>1</v>
      </c>
      <c r="B3" s="4" t="s">
        <v>57</v>
      </c>
      <c r="C3" s="50" t="s">
        <v>58</v>
      </c>
    </row>
    <row r="4" spans="1:3" x14ac:dyDescent="0.35">
      <c r="A4" s="40">
        <v>2014</v>
      </c>
      <c r="B4" t="s">
        <v>59</v>
      </c>
      <c r="C4" s="52">
        <v>16.399999999999999</v>
      </c>
    </row>
    <row r="5" spans="1:3" x14ac:dyDescent="0.35">
      <c r="A5" s="40">
        <v>2014</v>
      </c>
      <c r="B5" t="s">
        <v>60</v>
      </c>
      <c r="C5" s="52">
        <v>24.6</v>
      </c>
    </row>
    <row r="6" spans="1:3" x14ac:dyDescent="0.35">
      <c r="A6" s="40">
        <v>2014</v>
      </c>
      <c r="B6" t="s">
        <v>61</v>
      </c>
      <c r="C6" s="52">
        <v>76.8</v>
      </c>
    </row>
    <row r="7" spans="1:3" x14ac:dyDescent="0.35">
      <c r="A7" s="40">
        <v>2014</v>
      </c>
      <c r="B7" t="s">
        <v>62</v>
      </c>
      <c r="C7" s="52">
        <v>99.7</v>
      </c>
    </row>
    <row r="8" spans="1:3" x14ac:dyDescent="0.35">
      <c r="A8" s="40">
        <v>2014</v>
      </c>
      <c r="B8" t="s">
        <v>63</v>
      </c>
      <c r="C8" s="52">
        <v>509.4</v>
      </c>
    </row>
    <row r="9" spans="1:3" x14ac:dyDescent="0.35">
      <c r="A9" s="40">
        <v>2014</v>
      </c>
      <c r="B9" t="s">
        <v>64</v>
      </c>
      <c r="C9" s="52">
        <v>536.20000000000005</v>
      </c>
    </row>
    <row r="10" spans="1:3" x14ac:dyDescent="0.35">
      <c r="A10" s="40">
        <v>2015</v>
      </c>
      <c r="B10" t="s">
        <v>59</v>
      </c>
      <c r="C10" s="52">
        <v>13.8</v>
      </c>
    </row>
    <row r="11" spans="1:3" x14ac:dyDescent="0.35">
      <c r="A11" s="40">
        <v>2015</v>
      </c>
      <c r="B11" t="s">
        <v>60</v>
      </c>
      <c r="C11" s="52">
        <v>24.1</v>
      </c>
    </row>
    <row r="12" spans="1:3" x14ac:dyDescent="0.35">
      <c r="A12" s="40">
        <v>2015</v>
      </c>
      <c r="B12" t="s">
        <v>61</v>
      </c>
      <c r="C12" s="52">
        <v>74.400000000000006</v>
      </c>
    </row>
    <row r="13" spans="1:3" x14ac:dyDescent="0.35">
      <c r="A13" s="40">
        <v>2015</v>
      </c>
      <c r="B13" t="s">
        <v>62</v>
      </c>
      <c r="C13" s="52">
        <v>98.7</v>
      </c>
    </row>
    <row r="14" spans="1:3" x14ac:dyDescent="0.35">
      <c r="A14" s="40">
        <v>2015</v>
      </c>
      <c r="B14" t="s">
        <v>63</v>
      </c>
      <c r="C14" s="52">
        <v>456.2</v>
      </c>
    </row>
    <row r="15" spans="1:3" x14ac:dyDescent="0.35">
      <c r="A15" s="40">
        <v>2015</v>
      </c>
      <c r="B15" t="s">
        <v>64</v>
      </c>
      <c r="C15" s="52">
        <v>502.2</v>
      </c>
    </row>
    <row r="16" spans="1:3" x14ac:dyDescent="0.35">
      <c r="A16" s="40">
        <v>2016</v>
      </c>
      <c r="B16" t="s">
        <v>59</v>
      </c>
      <c r="C16" s="52">
        <v>14</v>
      </c>
    </row>
    <row r="17" spans="1:3" x14ac:dyDescent="0.35">
      <c r="A17" s="40">
        <v>2016</v>
      </c>
      <c r="B17" t="s">
        <v>60</v>
      </c>
      <c r="C17" s="52">
        <v>21.8</v>
      </c>
    </row>
    <row r="18" spans="1:3" x14ac:dyDescent="0.35">
      <c r="A18" s="40">
        <v>2016</v>
      </c>
      <c r="B18" t="s">
        <v>61</v>
      </c>
      <c r="C18" s="52">
        <v>75.2</v>
      </c>
    </row>
    <row r="19" spans="1:3" x14ac:dyDescent="0.35">
      <c r="A19" s="40">
        <v>2016</v>
      </c>
      <c r="B19" t="s">
        <v>62</v>
      </c>
      <c r="C19" s="52">
        <v>95.3</v>
      </c>
    </row>
    <row r="20" spans="1:3" x14ac:dyDescent="0.35">
      <c r="A20" s="40">
        <v>2016</v>
      </c>
      <c r="B20" t="s">
        <v>63</v>
      </c>
      <c r="C20" s="52">
        <v>421.5</v>
      </c>
    </row>
    <row r="21" spans="1:3" x14ac:dyDescent="0.35">
      <c r="A21" s="40">
        <v>2016</v>
      </c>
      <c r="B21" t="s">
        <v>64</v>
      </c>
      <c r="C21" s="52">
        <v>476.5</v>
      </c>
    </row>
    <row r="22" spans="1:3" x14ac:dyDescent="0.35">
      <c r="A22" s="40">
        <v>2017</v>
      </c>
      <c r="B22" t="s">
        <v>59</v>
      </c>
      <c r="C22" s="52">
        <v>12.9</v>
      </c>
    </row>
    <row r="23" spans="1:3" x14ac:dyDescent="0.35">
      <c r="A23" s="40">
        <v>2017</v>
      </c>
      <c r="B23" t="s">
        <v>60</v>
      </c>
      <c r="C23" s="52">
        <v>22</v>
      </c>
    </row>
    <row r="24" spans="1:3" x14ac:dyDescent="0.35">
      <c r="A24" s="40">
        <v>2017</v>
      </c>
      <c r="B24" t="s">
        <v>61</v>
      </c>
      <c r="C24" s="52">
        <v>73.599999999999994</v>
      </c>
    </row>
    <row r="25" spans="1:3" x14ac:dyDescent="0.35">
      <c r="A25" s="40">
        <v>2017</v>
      </c>
      <c r="B25" t="s">
        <v>62</v>
      </c>
      <c r="C25" s="52">
        <v>91.2</v>
      </c>
    </row>
    <row r="26" spans="1:3" x14ac:dyDescent="0.35">
      <c r="A26" s="40">
        <v>2017</v>
      </c>
      <c r="B26" t="s">
        <v>63</v>
      </c>
      <c r="C26" s="52">
        <v>381</v>
      </c>
    </row>
    <row r="27" spans="1:3" x14ac:dyDescent="0.35">
      <c r="A27" s="40">
        <v>2017</v>
      </c>
      <c r="B27" t="s">
        <v>64</v>
      </c>
      <c r="C27" s="52">
        <v>450.2</v>
      </c>
    </row>
    <row r="28" spans="1:3" x14ac:dyDescent="0.35">
      <c r="A28" s="40">
        <v>2018</v>
      </c>
      <c r="B28" t="s">
        <v>59</v>
      </c>
      <c r="C28" s="52">
        <v>12.1</v>
      </c>
    </row>
    <row r="29" spans="1:3" x14ac:dyDescent="0.35">
      <c r="A29" s="40">
        <v>2018</v>
      </c>
      <c r="B29" t="s">
        <v>60</v>
      </c>
      <c r="C29" s="52">
        <v>25.6</v>
      </c>
    </row>
    <row r="30" spans="1:3" x14ac:dyDescent="0.35">
      <c r="A30" s="40">
        <v>2018</v>
      </c>
      <c r="B30" t="s">
        <v>61</v>
      </c>
      <c r="C30" s="52">
        <v>73.5</v>
      </c>
    </row>
    <row r="31" spans="1:3" x14ac:dyDescent="0.35">
      <c r="A31" s="40">
        <v>2018</v>
      </c>
      <c r="B31" t="s">
        <v>62</v>
      </c>
      <c r="C31" s="52">
        <v>86.1</v>
      </c>
    </row>
    <row r="32" spans="1:3" x14ac:dyDescent="0.35">
      <c r="A32" s="40">
        <v>2018</v>
      </c>
      <c r="B32" t="s">
        <v>63</v>
      </c>
      <c r="C32" s="52">
        <v>348.1</v>
      </c>
    </row>
    <row r="33" spans="1:3" x14ac:dyDescent="0.35">
      <c r="A33" s="40">
        <v>2018</v>
      </c>
      <c r="B33" t="s">
        <v>64</v>
      </c>
      <c r="C33" s="52">
        <v>425</v>
      </c>
    </row>
    <row r="34" spans="1:3" x14ac:dyDescent="0.35">
      <c r="A34" s="40">
        <v>2019</v>
      </c>
      <c r="B34" t="s">
        <v>59</v>
      </c>
      <c r="C34" s="52">
        <v>13.9</v>
      </c>
    </row>
    <row r="35" spans="1:3" x14ac:dyDescent="0.35">
      <c r="A35" s="40">
        <v>2019</v>
      </c>
      <c r="B35" t="s">
        <v>60</v>
      </c>
      <c r="C35" s="52">
        <v>31.3</v>
      </c>
    </row>
    <row r="36" spans="1:3" x14ac:dyDescent="0.35">
      <c r="A36" s="40">
        <v>2019</v>
      </c>
      <c r="B36" t="s">
        <v>61</v>
      </c>
      <c r="C36" s="52">
        <v>71.400000000000006</v>
      </c>
    </row>
    <row r="37" spans="1:3" x14ac:dyDescent="0.35">
      <c r="A37" s="40">
        <v>2019</v>
      </c>
      <c r="B37" t="s">
        <v>62</v>
      </c>
      <c r="C37" s="52">
        <v>83.3</v>
      </c>
    </row>
    <row r="38" spans="1:3" x14ac:dyDescent="0.35">
      <c r="A38" s="40">
        <v>2019</v>
      </c>
      <c r="B38" t="s">
        <v>63</v>
      </c>
      <c r="C38" s="52">
        <v>337.5</v>
      </c>
    </row>
    <row r="39" spans="1:3" x14ac:dyDescent="0.35">
      <c r="A39" s="40">
        <v>2019</v>
      </c>
      <c r="B39" t="s">
        <v>64</v>
      </c>
      <c r="C39" s="52">
        <v>405.6</v>
      </c>
    </row>
    <row r="40" spans="1:3" x14ac:dyDescent="0.35">
      <c r="A40" s="40">
        <v>2020</v>
      </c>
      <c r="B40" t="s">
        <v>59</v>
      </c>
      <c r="C40" s="52">
        <v>15.8</v>
      </c>
    </row>
    <row r="41" spans="1:3" x14ac:dyDescent="0.35">
      <c r="A41" s="40">
        <v>2020</v>
      </c>
      <c r="B41" t="s">
        <v>60</v>
      </c>
      <c r="C41" s="52">
        <v>28.6</v>
      </c>
    </row>
    <row r="42" spans="1:3" x14ac:dyDescent="0.35">
      <c r="A42" s="40">
        <v>2020</v>
      </c>
      <c r="B42" t="s">
        <v>61</v>
      </c>
      <c r="C42" s="52">
        <v>53.4</v>
      </c>
    </row>
    <row r="43" spans="1:3" x14ac:dyDescent="0.35">
      <c r="A43" s="40">
        <v>2020</v>
      </c>
      <c r="B43" t="s">
        <v>62</v>
      </c>
      <c r="C43" s="52">
        <v>68</v>
      </c>
    </row>
    <row r="44" spans="1:3" x14ac:dyDescent="0.35">
      <c r="A44" s="40">
        <v>2020</v>
      </c>
      <c r="B44" t="s">
        <v>63</v>
      </c>
      <c r="C44" s="52">
        <v>298.89999999999998</v>
      </c>
    </row>
    <row r="45" spans="1:3" x14ac:dyDescent="0.35">
      <c r="A45" s="40">
        <v>2020</v>
      </c>
      <c r="B45" t="s">
        <v>64</v>
      </c>
      <c r="C45" s="52">
        <v>350.4</v>
      </c>
    </row>
    <row r="46" spans="1:3" x14ac:dyDescent="0.35">
      <c r="A46" s="40">
        <v>2021</v>
      </c>
      <c r="B46" t="s">
        <v>59</v>
      </c>
      <c r="C46" s="52">
        <v>16.8</v>
      </c>
    </row>
    <row r="47" spans="1:3" x14ac:dyDescent="0.35">
      <c r="A47" s="40">
        <v>2021</v>
      </c>
      <c r="B47" t="s">
        <v>60</v>
      </c>
      <c r="C47" s="52">
        <v>35.200000000000003</v>
      </c>
    </row>
    <row r="48" spans="1:3" x14ac:dyDescent="0.35">
      <c r="A48" s="40">
        <v>2021</v>
      </c>
      <c r="B48" t="s">
        <v>61</v>
      </c>
      <c r="C48" s="52">
        <v>54.5</v>
      </c>
    </row>
    <row r="49" spans="1:3" x14ac:dyDescent="0.35">
      <c r="A49" s="40">
        <v>2021</v>
      </c>
      <c r="B49" t="s">
        <v>62</v>
      </c>
      <c r="C49" s="52">
        <v>66.8</v>
      </c>
    </row>
    <row r="50" spans="1:3" x14ac:dyDescent="0.35">
      <c r="A50" s="40">
        <v>2021</v>
      </c>
      <c r="B50" t="s">
        <v>63</v>
      </c>
      <c r="C50" s="52">
        <v>294.3</v>
      </c>
    </row>
    <row r="51" spans="1:3" x14ac:dyDescent="0.35">
      <c r="A51" s="40">
        <v>2021</v>
      </c>
      <c r="B51" t="s">
        <v>64</v>
      </c>
      <c r="C51" s="52">
        <v>350.9</v>
      </c>
    </row>
    <row r="52" spans="1:3" x14ac:dyDescent="0.35">
      <c r="A52" s="40">
        <v>2022</v>
      </c>
      <c r="B52" t="s">
        <v>59</v>
      </c>
      <c r="C52" s="52">
        <v>18.2</v>
      </c>
    </row>
    <row r="53" spans="1:3" x14ac:dyDescent="0.35">
      <c r="A53" s="40">
        <v>2022</v>
      </c>
      <c r="B53" t="s">
        <v>60</v>
      </c>
      <c r="C53" s="52">
        <v>55.8</v>
      </c>
    </row>
    <row r="54" spans="1:3" x14ac:dyDescent="0.35">
      <c r="A54" s="40">
        <v>2022</v>
      </c>
      <c r="B54" t="s">
        <v>61</v>
      </c>
      <c r="C54" s="52">
        <v>62.8</v>
      </c>
    </row>
    <row r="55" spans="1:3" x14ac:dyDescent="0.35">
      <c r="A55" s="40">
        <v>2022</v>
      </c>
      <c r="B55" t="s">
        <v>62</v>
      </c>
      <c r="C55" s="52">
        <v>71.099999999999994</v>
      </c>
    </row>
    <row r="56" spans="1:3" x14ac:dyDescent="0.35">
      <c r="A56" s="40">
        <v>2022</v>
      </c>
      <c r="B56" t="s">
        <v>63</v>
      </c>
      <c r="C56" s="52">
        <v>294.89999999999998</v>
      </c>
    </row>
    <row r="57" spans="1:3" x14ac:dyDescent="0.35">
      <c r="A57" s="40">
        <v>2022</v>
      </c>
      <c r="B57" t="s">
        <v>64</v>
      </c>
      <c r="C57" s="52">
        <v>335.4</v>
      </c>
    </row>
    <row r="58" spans="1:3" x14ac:dyDescent="0.35">
      <c r="A58" s="40">
        <v>2023</v>
      </c>
      <c r="B58" t="s">
        <v>59</v>
      </c>
      <c r="C58" s="52">
        <v>23.2</v>
      </c>
    </row>
    <row r="59" spans="1:3" x14ac:dyDescent="0.35">
      <c r="A59" s="40">
        <v>2023</v>
      </c>
      <c r="B59" t="s">
        <v>60</v>
      </c>
      <c r="C59" s="52">
        <v>65.5</v>
      </c>
    </row>
    <row r="60" spans="1:3" x14ac:dyDescent="0.35">
      <c r="A60" s="40">
        <v>2023</v>
      </c>
      <c r="B60" t="s">
        <v>61</v>
      </c>
      <c r="C60" s="52">
        <v>66.8</v>
      </c>
    </row>
    <row r="61" spans="1:3" x14ac:dyDescent="0.35">
      <c r="A61" s="40">
        <v>2023</v>
      </c>
      <c r="B61" t="s">
        <v>62</v>
      </c>
      <c r="C61" s="52">
        <v>65.599999999999994</v>
      </c>
    </row>
    <row r="62" spans="1:3" x14ac:dyDescent="0.35">
      <c r="A62" s="40">
        <v>2023</v>
      </c>
      <c r="B62" t="s">
        <v>63</v>
      </c>
      <c r="C62" s="52">
        <v>306.39999999999998</v>
      </c>
    </row>
    <row r="63" spans="1:3" x14ac:dyDescent="0.35">
      <c r="A63" s="40">
        <v>2023</v>
      </c>
      <c r="B63" t="s">
        <v>64</v>
      </c>
      <c r="C63" s="52">
        <v>337.9</v>
      </c>
    </row>
    <row r="64" spans="1:3" x14ac:dyDescent="0.35">
      <c r="A64" s="40">
        <v>2024</v>
      </c>
      <c r="B64" t="s">
        <v>59</v>
      </c>
      <c r="C64" s="52">
        <v>45.6</v>
      </c>
    </row>
    <row r="65" spans="1:3" x14ac:dyDescent="0.35">
      <c r="A65" s="40">
        <v>2024</v>
      </c>
      <c r="B65" t="s">
        <v>60</v>
      </c>
      <c r="C65" s="52">
        <v>65.8</v>
      </c>
    </row>
    <row r="66" spans="1:3" x14ac:dyDescent="0.35">
      <c r="A66" s="40">
        <v>2024</v>
      </c>
      <c r="B66" t="s">
        <v>61</v>
      </c>
      <c r="C66" s="52">
        <v>69.400000000000006</v>
      </c>
    </row>
    <row r="67" spans="1:3" x14ac:dyDescent="0.35">
      <c r="A67" s="40">
        <v>2024</v>
      </c>
      <c r="B67" t="s">
        <v>62</v>
      </c>
      <c r="C67" s="52">
        <v>63.2</v>
      </c>
    </row>
    <row r="68" spans="1:3" x14ac:dyDescent="0.35">
      <c r="A68" s="40">
        <v>2024</v>
      </c>
      <c r="B68" t="s">
        <v>63</v>
      </c>
      <c r="C68" s="52">
        <v>318.7</v>
      </c>
    </row>
    <row r="69" spans="1:3" x14ac:dyDescent="0.35">
      <c r="A69" s="41">
        <v>2024</v>
      </c>
      <c r="B69" s="10" t="s">
        <v>64</v>
      </c>
      <c r="C69" s="54">
        <v>339.1</v>
      </c>
    </row>
    <row r="71" spans="1:3" x14ac:dyDescent="0.35">
      <c r="A71" s="38" t="s">
        <v>50</v>
      </c>
    </row>
    <row r="73" spans="1:3" x14ac:dyDescent="0.35">
      <c r="A73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6"/>
  <sheetViews>
    <sheetView workbookViewId="0"/>
  </sheetViews>
  <sheetFormatPr defaultColWidth="10.90625" defaultRowHeight="14.5" x14ac:dyDescent="0.35"/>
  <cols>
    <col min="1" max="1" width="6.7265625" style="38" customWidth="1"/>
    <col min="2" max="2" width="38.7265625" customWidth="1"/>
    <col min="3" max="3" width="27.7265625" customWidth="1"/>
  </cols>
  <sheetData>
    <row r="1" spans="1:3" x14ac:dyDescent="0.35">
      <c r="A1" s="38" t="s">
        <v>65</v>
      </c>
    </row>
    <row r="3" spans="1:3" x14ac:dyDescent="0.35">
      <c r="A3" s="39" t="s">
        <v>1</v>
      </c>
      <c r="B3" s="4" t="s">
        <v>57</v>
      </c>
      <c r="C3" s="6" t="s">
        <v>58</v>
      </c>
    </row>
    <row r="4" spans="1:3" x14ac:dyDescent="0.35">
      <c r="A4" s="40">
        <v>2014</v>
      </c>
      <c r="B4" t="s">
        <v>59</v>
      </c>
      <c r="C4" s="20">
        <v>16.399999999999999</v>
      </c>
    </row>
    <row r="5" spans="1:3" x14ac:dyDescent="0.35">
      <c r="A5" s="40">
        <v>2014</v>
      </c>
      <c r="B5" t="s">
        <v>60</v>
      </c>
      <c r="C5" s="20">
        <v>24.6</v>
      </c>
    </row>
    <row r="6" spans="1:3" x14ac:dyDescent="0.35">
      <c r="A6" s="40">
        <v>2014</v>
      </c>
      <c r="B6" t="s">
        <v>61</v>
      </c>
      <c r="C6" s="20">
        <v>76.8</v>
      </c>
    </row>
    <row r="7" spans="1:3" x14ac:dyDescent="0.35">
      <c r="A7" s="40">
        <v>2014</v>
      </c>
      <c r="B7" t="s">
        <v>62</v>
      </c>
      <c r="C7" s="20">
        <v>99.7</v>
      </c>
    </row>
    <row r="8" spans="1:3" x14ac:dyDescent="0.35">
      <c r="A8" s="40">
        <v>2014</v>
      </c>
      <c r="B8" t="s">
        <v>63</v>
      </c>
      <c r="C8" s="20">
        <v>509.4</v>
      </c>
    </row>
    <row r="9" spans="1:3" x14ac:dyDescent="0.35">
      <c r="A9" s="40">
        <v>2014</v>
      </c>
      <c r="B9" t="s">
        <v>64</v>
      </c>
      <c r="C9" s="20">
        <v>536.20000000000005</v>
      </c>
    </row>
    <row r="10" spans="1:3" x14ac:dyDescent="0.35">
      <c r="A10" s="40">
        <v>2014</v>
      </c>
      <c r="B10" t="s">
        <v>66</v>
      </c>
      <c r="C10" s="20">
        <v>167.7</v>
      </c>
    </row>
    <row r="11" spans="1:3" x14ac:dyDescent="0.35">
      <c r="A11" s="40">
        <v>2015</v>
      </c>
      <c r="B11" t="s">
        <v>59</v>
      </c>
      <c r="C11" s="20">
        <v>13.8</v>
      </c>
    </row>
    <row r="12" spans="1:3" x14ac:dyDescent="0.35">
      <c r="A12" s="40">
        <v>2015</v>
      </c>
      <c r="B12" t="s">
        <v>60</v>
      </c>
      <c r="C12" s="20">
        <v>24.1</v>
      </c>
    </row>
    <row r="13" spans="1:3" x14ac:dyDescent="0.35">
      <c r="A13" s="40">
        <v>2015</v>
      </c>
      <c r="B13" t="s">
        <v>61</v>
      </c>
      <c r="C13" s="20">
        <v>74.400000000000006</v>
      </c>
    </row>
    <row r="14" spans="1:3" x14ac:dyDescent="0.35">
      <c r="A14" s="40">
        <v>2015</v>
      </c>
      <c r="B14" t="s">
        <v>62</v>
      </c>
      <c r="C14" s="20">
        <v>98.7</v>
      </c>
    </row>
    <row r="15" spans="1:3" x14ac:dyDescent="0.35">
      <c r="A15" s="40">
        <v>2015</v>
      </c>
      <c r="B15" t="s">
        <v>63</v>
      </c>
      <c r="C15" s="20">
        <v>456.2</v>
      </c>
    </row>
    <row r="16" spans="1:3" x14ac:dyDescent="0.35">
      <c r="A16" s="40">
        <v>2015</v>
      </c>
      <c r="B16" t="s">
        <v>64</v>
      </c>
      <c r="C16" s="20">
        <v>502.2</v>
      </c>
    </row>
    <row r="17" spans="1:3" x14ac:dyDescent="0.35">
      <c r="A17" s="40">
        <v>2015</v>
      </c>
      <c r="B17" t="s">
        <v>66</v>
      </c>
      <c r="C17" s="20">
        <v>229.9</v>
      </c>
    </row>
    <row r="18" spans="1:3" x14ac:dyDescent="0.35">
      <c r="A18" s="40">
        <v>2016</v>
      </c>
      <c r="B18" t="s">
        <v>59</v>
      </c>
      <c r="C18" s="20">
        <v>14</v>
      </c>
    </row>
    <row r="19" spans="1:3" x14ac:dyDescent="0.35">
      <c r="A19" s="40">
        <v>2016</v>
      </c>
      <c r="B19" t="s">
        <v>60</v>
      </c>
      <c r="C19" s="20">
        <v>21.8</v>
      </c>
    </row>
    <row r="20" spans="1:3" x14ac:dyDescent="0.35">
      <c r="A20" s="40">
        <v>2016</v>
      </c>
      <c r="B20" t="s">
        <v>61</v>
      </c>
      <c r="C20" s="20">
        <v>75.2</v>
      </c>
    </row>
    <row r="21" spans="1:3" x14ac:dyDescent="0.35">
      <c r="A21" s="40">
        <v>2016</v>
      </c>
      <c r="B21" t="s">
        <v>62</v>
      </c>
      <c r="C21" s="20">
        <v>95.3</v>
      </c>
    </row>
    <row r="22" spans="1:3" x14ac:dyDescent="0.35">
      <c r="A22" s="40">
        <v>2016</v>
      </c>
      <c r="B22" t="s">
        <v>63</v>
      </c>
      <c r="C22" s="20">
        <v>421.5</v>
      </c>
    </row>
    <row r="23" spans="1:3" x14ac:dyDescent="0.35">
      <c r="A23" s="40">
        <v>2016</v>
      </c>
      <c r="B23" t="s">
        <v>64</v>
      </c>
      <c r="C23" s="20">
        <v>476.5</v>
      </c>
    </row>
    <row r="24" spans="1:3" x14ac:dyDescent="0.35">
      <c r="A24" s="40">
        <v>2016</v>
      </c>
      <c r="B24" t="s">
        <v>66</v>
      </c>
      <c r="C24" s="20">
        <v>302.39999999999998</v>
      </c>
    </row>
    <row r="25" spans="1:3" x14ac:dyDescent="0.35">
      <c r="A25" s="40">
        <v>2017</v>
      </c>
      <c r="B25" t="s">
        <v>59</v>
      </c>
      <c r="C25" s="20">
        <v>12.9</v>
      </c>
    </row>
    <row r="26" spans="1:3" x14ac:dyDescent="0.35">
      <c r="A26" s="40">
        <v>2017</v>
      </c>
      <c r="B26" t="s">
        <v>60</v>
      </c>
      <c r="C26" s="20">
        <v>22</v>
      </c>
    </row>
    <row r="27" spans="1:3" x14ac:dyDescent="0.35">
      <c r="A27" s="40">
        <v>2017</v>
      </c>
      <c r="B27" t="s">
        <v>61</v>
      </c>
      <c r="C27" s="20">
        <v>73.599999999999994</v>
      </c>
    </row>
    <row r="28" spans="1:3" x14ac:dyDescent="0.35">
      <c r="A28" s="40">
        <v>2017</v>
      </c>
      <c r="B28" t="s">
        <v>62</v>
      </c>
      <c r="C28" s="20">
        <v>91.2</v>
      </c>
    </row>
    <row r="29" spans="1:3" x14ac:dyDescent="0.35">
      <c r="A29" s="40">
        <v>2017</v>
      </c>
      <c r="B29" t="s">
        <v>63</v>
      </c>
      <c r="C29" s="20">
        <v>381</v>
      </c>
    </row>
    <row r="30" spans="1:3" x14ac:dyDescent="0.35">
      <c r="A30" s="40">
        <v>2017</v>
      </c>
      <c r="B30" t="s">
        <v>64</v>
      </c>
      <c r="C30" s="20">
        <v>450.2</v>
      </c>
    </row>
    <row r="31" spans="1:3" x14ac:dyDescent="0.35">
      <c r="A31" s="40">
        <v>2017</v>
      </c>
      <c r="B31" t="s">
        <v>66</v>
      </c>
      <c r="C31" s="20">
        <v>353.7</v>
      </c>
    </row>
    <row r="32" spans="1:3" x14ac:dyDescent="0.35">
      <c r="A32" s="40">
        <v>2018</v>
      </c>
      <c r="B32" t="s">
        <v>59</v>
      </c>
      <c r="C32" s="20">
        <v>12.1</v>
      </c>
    </row>
    <row r="33" spans="1:3" x14ac:dyDescent="0.35">
      <c r="A33" s="40">
        <v>2018</v>
      </c>
      <c r="B33" t="s">
        <v>60</v>
      </c>
      <c r="C33" s="20">
        <v>25.6</v>
      </c>
    </row>
    <row r="34" spans="1:3" x14ac:dyDescent="0.35">
      <c r="A34" s="40">
        <v>2018</v>
      </c>
      <c r="B34" t="s">
        <v>61</v>
      </c>
      <c r="C34" s="20">
        <v>73.5</v>
      </c>
    </row>
    <row r="35" spans="1:3" x14ac:dyDescent="0.35">
      <c r="A35" s="40">
        <v>2018</v>
      </c>
      <c r="B35" t="s">
        <v>62</v>
      </c>
      <c r="C35" s="20">
        <v>86.1</v>
      </c>
    </row>
    <row r="36" spans="1:3" x14ac:dyDescent="0.35">
      <c r="A36" s="40">
        <v>2018</v>
      </c>
      <c r="B36" t="s">
        <v>63</v>
      </c>
      <c r="C36" s="20">
        <v>348.1</v>
      </c>
    </row>
    <row r="37" spans="1:3" x14ac:dyDescent="0.35">
      <c r="A37" s="40">
        <v>2018</v>
      </c>
      <c r="B37" t="s">
        <v>64</v>
      </c>
      <c r="C37" s="20">
        <v>425</v>
      </c>
    </row>
    <row r="38" spans="1:3" x14ac:dyDescent="0.35">
      <c r="A38" s="40">
        <v>2018</v>
      </c>
      <c r="B38" t="s">
        <v>66</v>
      </c>
      <c r="C38" s="20">
        <v>395.3</v>
      </c>
    </row>
    <row r="39" spans="1:3" x14ac:dyDescent="0.35">
      <c r="A39" s="40">
        <v>2019</v>
      </c>
      <c r="B39" t="s">
        <v>59</v>
      </c>
      <c r="C39" s="20">
        <v>13.9</v>
      </c>
    </row>
    <row r="40" spans="1:3" x14ac:dyDescent="0.35">
      <c r="A40" s="40">
        <v>2019</v>
      </c>
      <c r="B40" t="s">
        <v>60</v>
      </c>
      <c r="C40" s="20">
        <v>31.3</v>
      </c>
    </row>
    <row r="41" spans="1:3" x14ac:dyDescent="0.35">
      <c r="A41" s="40">
        <v>2019</v>
      </c>
      <c r="B41" t="s">
        <v>61</v>
      </c>
      <c r="C41" s="20">
        <v>71.400000000000006</v>
      </c>
    </row>
    <row r="42" spans="1:3" x14ac:dyDescent="0.35">
      <c r="A42" s="40">
        <v>2019</v>
      </c>
      <c r="B42" t="s">
        <v>62</v>
      </c>
      <c r="C42" s="20">
        <v>83.3</v>
      </c>
    </row>
    <row r="43" spans="1:3" x14ac:dyDescent="0.35">
      <c r="A43" s="40">
        <v>2019</v>
      </c>
      <c r="B43" t="s">
        <v>63</v>
      </c>
      <c r="C43" s="20">
        <v>337.5</v>
      </c>
    </row>
    <row r="44" spans="1:3" x14ac:dyDescent="0.35">
      <c r="A44" s="40">
        <v>2019</v>
      </c>
      <c r="B44" t="s">
        <v>64</v>
      </c>
      <c r="C44" s="20">
        <v>405.6</v>
      </c>
    </row>
    <row r="45" spans="1:3" x14ac:dyDescent="0.35">
      <c r="A45" s="40">
        <v>2019</v>
      </c>
      <c r="B45" t="s">
        <v>66</v>
      </c>
      <c r="C45" s="20">
        <v>442.1</v>
      </c>
    </row>
    <row r="46" spans="1:3" x14ac:dyDescent="0.35">
      <c r="A46" s="40">
        <v>2020</v>
      </c>
      <c r="B46" t="s">
        <v>59</v>
      </c>
      <c r="C46" s="20">
        <v>15.8</v>
      </c>
    </row>
    <row r="47" spans="1:3" x14ac:dyDescent="0.35">
      <c r="A47" s="40">
        <v>2020</v>
      </c>
      <c r="B47" t="s">
        <v>60</v>
      </c>
      <c r="C47" s="20">
        <v>28.6</v>
      </c>
    </row>
    <row r="48" spans="1:3" x14ac:dyDescent="0.35">
      <c r="A48" s="40">
        <v>2020</v>
      </c>
      <c r="B48" t="s">
        <v>61</v>
      </c>
      <c r="C48" s="20">
        <v>53.4</v>
      </c>
    </row>
    <row r="49" spans="1:3" x14ac:dyDescent="0.35">
      <c r="A49" s="40">
        <v>2020</v>
      </c>
      <c r="B49" t="s">
        <v>62</v>
      </c>
      <c r="C49" s="20">
        <v>68</v>
      </c>
    </row>
    <row r="50" spans="1:3" x14ac:dyDescent="0.35">
      <c r="A50" s="40">
        <v>2020</v>
      </c>
      <c r="B50" t="s">
        <v>63</v>
      </c>
      <c r="C50" s="20">
        <v>298.89999999999998</v>
      </c>
    </row>
    <row r="51" spans="1:3" x14ac:dyDescent="0.35">
      <c r="A51" s="40">
        <v>2020</v>
      </c>
      <c r="B51" t="s">
        <v>64</v>
      </c>
      <c r="C51" s="20">
        <v>350.4</v>
      </c>
    </row>
    <row r="52" spans="1:3" x14ac:dyDescent="0.35">
      <c r="A52" s="40">
        <v>2020</v>
      </c>
      <c r="B52" t="s">
        <v>66</v>
      </c>
      <c r="C52" s="20">
        <v>495.4</v>
      </c>
    </row>
    <row r="53" spans="1:3" x14ac:dyDescent="0.35">
      <c r="A53" s="40">
        <v>2021</v>
      </c>
      <c r="B53" t="s">
        <v>59</v>
      </c>
      <c r="C53" s="20">
        <v>16.8</v>
      </c>
    </row>
    <row r="54" spans="1:3" x14ac:dyDescent="0.35">
      <c r="A54" s="40">
        <v>2021</v>
      </c>
      <c r="B54" t="s">
        <v>60</v>
      </c>
      <c r="C54" s="20">
        <v>35.200000000000003</v>
      </c>
    </row>
    <row r="55" spans="1:3" x14ac:dyDescent="0.35">
      <c r="A55" s="40">
        <v>2021</v>
      </c>
      <c r="B55" t="s">
        <v>61</v>
      </c>
      <c r="C55" s="20">
        <v>54.5</v>
      </c>
    </row>
    <row r="56" spans="1:3" x14ac:dyDescent="0.35">
      <c r="A56" s="40">
        <v>2021</v>
      </c>
      <c r="B56" t="s">
        <v>62</v>
      </c>
      <c r="C56" s="20">
        <v>66.8</v>
      </c>
    </row>
    <row r="57" spans="1:3" x14ac:dyDescent="0.35">
      <c r="A57" s="40">
        <v>2021</v>
      </c>
      <c r="B57" t="s">
        <v>63</v>
      </c>
      <c r="C57" s="20">
        <v>294.3</v>
      </c>
    </row>
    <row r="58" spans="1:3" x14ac:dyDescent="0.35">
      <c r="A58" s="40">
        <v>2021</v>
      </c>
      <c r="B58" t="s">
        <v>64</v>
      </c>
      <c r="C58" s="20">
        <v>350.9</v>
      </c>
    </row>
    <row r="59" spans="1:3" x14ac:dyDescent="0.35">
      <c r="A59" s="40">
        <v>2021</v>
      </c>
      <c r="B59" t="s">
        <v>66</v>
      </c>
      <c r="C59" s="20">
        <v>445.6</v>
      </c>
    </row>
    <row r="60" spans="1:3" x14ac:dyDescent="0.35">
      <c r="A60" s="40">
        <v>2022</v>
      </c>
      <c r="B60" t="s">
        <v>59</v>
      </c>
      <c r="C60" s="20">
        <v>18.2</v>
      </c>
    </row>
    <row r="61" spans="1:3" x14ac:dyDescent="0.35">
      <c r="A61" s="40">
        <v>2022</v>
      </c>
      <c r="B61" t="s">
        <v>60</v>
      </c>
      <c r="C61" s="20">
        <v>55.8</v>
      </c>
    </row>
    <row r="62" spans="1:3" x14ac:dyDescent="0.35">
      <c r="A62" s="40">
        <v>2022</v>
      </c>
      <c r="B62" t="s">
        <v>61</v>
      </c>
      <c r="C62" s="20">
        <v>62.8</v>
      </c>
    </row>
    <row r="63" spans="1:3" x14ac:dyDescent="0.35">
      <c r="A63" s="40">
        <v>2022</v>
      </c>
      <c r="B63" t="s">
        <v>62</v>
      </c>
      <c r="C63" s="20">
        <v>71.099999999999994</v>
      </c>
    </row>
    <row r="64" spans="1:3" x14ac:dyDescent="0.35">
      <c r="A64" s="40">
        <v>2022</v>
      </c>
      <c r="B64" t="s">
        <v>63</v>
      </c>
      <c r="C64" s="20">
        <v>294.89999999999998</v>
      </c>
    </row>
    <row r="65" spans="1:3" x14ac:dyDescent="0.35">
      <c r="A65" s="40">
        <v>2022</v>
      </c>
      <c r="B65" t="s">
        <v>64</v>
      </c>
      <c r="C65" s="20">
        <v>335.4</v>
      </c>
    </row>
    <row r="66" spans="1:3" x14ac:dyDescent="0.35">
      <c r="A66" s="40">
        <v>2022</v>
      </c>
      <c r="B66" t="s">
        <v>66</v>
      </c>
      <c r="C66" s="20">
        <v>433.6</v>
      </c>
    </row>
    <row r="67" spans="1:3" x14ac:dyDescent="0.35">
      <c r="A67" s="40">
        <v>2023</v>
      </c>
      <c r="B67" t="s">
        <v>59</v>
      </c>
      <c r="C67" s="20">
        <v>23.2</v>
      </c>
    </row>
    <row r="68" spans="1:3" x14ac:dyDescent="0.35">
      <c r="A68" s="40">
        <v>2023</v>
      </c>
      <c r="B68" t="s">
        <v>60</v>
      </c>
      <c r="C68" s="20">
        <v>65.5</v>
      </c>
    </row>
    <row r="69" spans="1:3" x14ac:dyDescent="0.35">
      <c r="A69" s="40">
        <v>2023</v>
      </c>
      <c r="B69" t="s">
        <v>61</v>
      </c>
      <c r="C69" s="20">
        <v>66.8</v>
      </c>
    </row>
    <row r="70" spans="1:3" x14ac:dyDescent="0.35">
      <c r="A70" s="40">
        <v>2023</v>
      </c>
      <c r="B70" t="s">
        <v>62</v>
      </c>
      <c r="C70" s="20">
        <v>65.599999999999994</v>
      </c>
    </row>
    <row r="71" spans="1:3" x14ac:dyDescent="0.35">
      <c r="A71" s="40">
        <v>2023</v>
      </c>
      <c r="B71" t="s">
        <v>63</v>
      </c>
      <c r="C71" s="20">
        <v>306.39999999999998</v>
      </c>
    </row>
    <row r="72" spans="1:3" x14ac:dyDescent="0.35">
      <c r="A72" s="40">
        <v>2023</v>
      </c>
      <c r="B72" t="s">
        <v>64</v>
      </c>
      <c r="C72" s="20">
        <v>337.9</v>
      </c>
    </row>
    <row r="73" spans="1:3" x14ac:dyDescent="0.35">
      <c r="A73" s="40">
        <v>2023</v>
      </c>
      <c r="B73" t="s">
        <v>66</v>
      </c>
      <c r="C73" s="20">
        <v>407.7</v>
      </c>
    </row>
    <row r="74" spans="1:3" x14ac:dyDescent="0.35">
      <c r="A74" s="40">
        <v>2024</v>
      </c>
      <c r="B74" t="s">
        <v>59</v>
      </c>
      <c r="C74" s="20">
        <v>45.6</v>
      </c>
    </row>
    <row r="75" spans="1:3" x14ac:dyDescent="0.35">
      <c r="A75" s="40">
        <v>2024</v>
      </c>
      <c r="B75" t="s">
        <v>60</v>
      </c>
      <c r="C75" s="20">
        <v>65.8</v>
      </c>
    </row>
    <row r="76" spans="1:3" x14ac:dyDescent="0.35">
      <c r="A76" s="40">
        <v>2024</v>
      </c>
      <c r="B76" t="s">
        <v>61</v>
      </c>
      <c r="C76" s="20">
        <v>69.400000000000006</v>
      </c>
    </row>
    <row r="77" spans="1:3" x14ac:dyDescent="0.35">
      <c r="A77" s="40">
        <v>2024</v>
      </c>
      <c r="B77" t="s">
        <v>62</v>
      </c>
      <c r="C77" s="20">
        <v>63.2</v>
      </c>
    </row>
    <row r="78" spans="1:3" x14ac:dyDescent="0.35">
      <c r="A78" s="40">
        <v>2024</v>
      </c>
      <c r="B78" t="s">
        <v>63</v>
      </c>
      <c r="C78" s="20">
        <v>318.7</v>
      </c>
    </row>
    <row r="79" spans="1:3" x14ac:dyDescent="0.35">
      <c r="A79" s="40">
        <v>2024</v>
      </c>
      <c r="B79" t="s">
        <v>64</v>
      </c>
      <c r="C79" s="20">
        <v>339.1</v>
      </c>
    </row>
    <row r="80" spans="1:3" x14ac:dyDescent="0.35">
      <c r="A80" s="41">
        <v>2024</v>
      </c>
      <c r="B80" s="10" t="s">
        <v>66</v>
      </c>
      <c r="C80" s="21">
        <v>419.2</v>
      </c>
    </row>
    <row r="82" spans="1:1" x14ac:dyDescent="0.35">
      <c r="A82" s="38" t="s">
        <v>50</v>
      </c>
    </row>
    <row r="84" spans="1:1" x14ac:dyDescent="0.35">
      <c r="A84" s="38" t="s">
        <v>67</v>
      </c>
    </row>
    <row r="86" spans="1:1" x14ac:dyDescent="0.35">
      <c r="A86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8"/>
  <sheetViews>
    <sheetView workbookViewId="0"/>
  </sheetViews>
  <sheetFormatPr defaultColWidth="10.90625" defaultRowHeight="14.5" x14ac:dyDescent="0.35"/>
  <cols>
    <col min="1" max="1" width="6.7265625" style="38" customWidth="1"/>
    <col min="2" max="2" width="18.7265625" customWidth="1"/>
    <col min="3" max="3" width="33.36328125" bestFit="1" customWidth="1"/>
    <col min="4" max="4" width="22.36328125" style="48" bestFit="1" customWidth="1"/>
    <col min="5" max="5" width="22.1796875" style="48" bestFit="1" customWidth="1"/>
    <col min="6" max="6" width="35.54296875" style="48" bestFit="1" customWidth="1"/>
  </cols>
  <sheetData>
    <row r="1" spans="1:6" x14ac:dyDescent="0.35">
      <c r="A1" s="38" t="s">
        <v>68</v>
      </c>
    </row>
    <row r="3" spans="1:6" x14ac:dyDescent="0.35">
      <c r="A3" s="39" t="s">
        <v>1</v>
      </c>
      <c r="B3" s="4" t="s">
        <v>69</v>
      </c>
      <c r="C3" s="4" t="s">
        <v>57</v>
      </c>
      <c r="D3" s="49" t="s">
        <v>48</v>
      </c>
      <c r="E3" s="49" t="s">
        <v>58</v>
      </c>
      <c r="F3" s="50" t="s">
        <v>52</v>
      </c>
    </row>
    <row r="4" spans="1:6" x14ac:dyDescent="0.35">
      <c r="A4" s="40">
        <v>2014</v>
      </c>
      <c r="B4" t="s">
        <v>70</v>
      </c>
      <c r="C4" t="s">
        <v>64</v>
      </c>
      <c r="D4" s="51">
        <v>195.7</v>
      </c>
      <c r="E4" s="51">
        <v>536.20000000000005</v>
      </c>
      <c r="F4" s="52">
        <v>29.48</v>
      </c>
    </row>
    <row r="5" spans="1:6" x14ac:dyDescent="0.35">
      <c r="A5" s="40">
        <v>2014</v>
      </c>
      <c r="B5" t="s">
        <v>71</v>
      </c>
      <c r="C5" t="s">
        <v>63</v>
      </c>
      <c r="D5" s="51">
        <v>175.5</v>
      </c>
      <c r="E5" s="51">
        <v>509.4</v>
      </c>
      <c r="F5" s="52"/>
    </row>
    <row r="6" spans="1:6" x14ac:dyDescent="0.35">
      <c r="A6" s="40">
        <v>2014</v>
      </c>
      <c r="B6" t="s">
        <v>72</v>
      </c>
      <c r="C6" t="s">
        <v>62</v>
      </c>
      <c r="D6" s="51">
        <v>71.2</v>
      </c>
      <c r="E6" s="51">
        <v>99.7</v>
      </c>
      <c r="F6" s="52"/>
    </row>
    <row r="7" spans="1:6" x14ac:dyDescent="0.35">
      <c r="A7" s="40">
        <v>2014</v>
      </c>
      <c r="B7" t="s">
        <v>73</v>
      </c>
      <c r="C7" t="s">
        <v>61</v>
      </c>
      <c r="D7" s="51">
        <v>58.9</v>
      </c>
      <c r="E7" s="51">
        <v>76.8</v>
      </c>
      <c r="F7" s="52">
        <v>111.81</v>
      </c>
    </row>
    <row r="8" spans="1:6" x14ac:dyDescent="0.35">
      <c r="A8" s="40">
        <v>2014</v>
      </c>
      <c r="B8" t="s">
        <v>74</v>
      </c>
      <c r="C8" t="s">
        <v>60</v>
      </c>
      <c r="D8" s="51">
        <v>1.4</v>
      </c>
      <c r="E8" s="51">
        <v>24.6</v>
      </c>
      <c r="F8" s="52">
        <v>2.0299999999999998</v>
      </c>
    </row>
    <row r="9" spans="1:6" x14ac:dyDescent="0.35">
      <c r="A9" s="40">
        <v>2014</v>
      </c>
      <c r="B9" t="s">
        <v>59</v>
      </c>
      <c r="C9" t="s">
        <v>59</v>
      </c>
      <c r="D9" s="51">
        <v>1</v>
      </c>
      <c r="E9" s="51">
        <v>16.399999999999999</v>
      </c>
      <c r="F9" s="52">
        <v>7.12</v>
      </c>
    </row>
    <row r="10" spans="1:6" x14ac:dyDescent="0.35">
      <c r="A10" s="40">
        <v>2014</v>
      </c>
      <c r="B10" t="s">
        <v>75</v>
      </c>
      <c r="C10" t="s">
        <v>75</v>
      </c>
      <c r="D10" s="51">
        <v>348.5</v>
      </c>
      <c r="E10" s="51">
        <v>1263</v>
      </c>
      <c r="F10" s="52">
        <v>150.49</v>
      </c>
    </row>
    <row r="11" spans="1:6" x14ac:dyDescent="0.35">
      <c r="A11" s="40">
        <v>2015</v>
      </c>
      <c r="B11" t="s">
        <v>70</v>
      </c>
      <c r="C11" t="s">
        <v>64</v>
      </c>
      <c r="D11" s="51">
        <v>190.3</v>
      </c>
      <c r="E11" s="51">
        <v>502.2</v>
      </c>
      <c r="F11" s="52">
        <v>28.33</v>
      </c>
    </row>
    <row r="12" spans="1:6" x14ac:dyDescent="0.35">
      <c r="A12" s="40">
        <v>2015</v>
      </c>
      <c r="B12" t="s">
        <v>71</v>
      </c>
      <c r="C12" t="s">
        <v>63</v>
      </c>
      <c r="D12" s="51">
        <v>168.2</v>
      </c>
      <c r="E12" s="51">
        <v>456.2</v>
      </c>
      <c r="F12" s="52"/>
    </row>
    <row r="13" spans="1:6" x14ac:dyDescent="0.35">
      <c r="A13" s="40">
        <v>2015</v>
      </c>
      <c r="B13" t="s">
        <v>72</v>
      </c>
      <c r="C13" t="s">
        <v>62</v>
      </c>
      <c r="D13" s="51">
        <v>70.7</v>
      </c>
      <c r="E13" s="51">
        <v>98.7</v>
      </c>
      <c r="F13" s="52"/>
    </row>
    <row r="14" spans="1:6" x14ac:dyDescent="0.35">
      <c r="A14" s="40">
        <v>2015</v>
      </c>
      <c r="B14" t="s">
        <v>73</v>
      </c>
      <c r="C14" t="s">
        <v>61</v>
      </c>
      <c r="D14" s="51">
        <v>57.4</v>
      </c>
      <c r="E14" s="51">
        <v>74.400000000000006</v>
      </c>
      <c r="F14" s="52">
        <v>114.91</v>
      </c>
    </row>
    <row r="15" spans="1:6" x14ac:dyDescent="0.35">
      <c r="A15" s="40">
        <v>2015</v>
      </c>
      <c r="B15" t="s">
        <v>74</v>
      </c>
      <c r="C15" t="s">
        <v>60</v>
      </c>
      <c r="D15" s="51">
        <v>1.3</v>
      </c>
      <c r="E15" s="51">
        <v>24.1</v>
      </c>
      <c r="F15" s="52">
        <v>2.0099999999999998</v>
      </c>
    </row>
    <row r="16" spans="1:6" x14ac:dyDescent="0.35">
      <c r="A16" s="40">
        <v>2015</v>
      </c>
      <c r="B16" t="s">
        <v>59</v>
      </c>
      <c r="C16" t="s">
        <v>59</v>
      </c>
      <c r="D16" s="51">
        <v>0.9</v>
      </c>
      <c r="E16" s="51">
        <v>13.8</v>
      </c>
      <c r="F16" s="52">
        <v>7.69</v>
      </c>
    </row>
    <row r="17" spans="1:6" x14ac:dyDescent="0.35">
      <c r="A17" s="40">
        <v>2015</v>
      </c>
      <c r="B17" t="s">
        <v>75</v>
      </c>
      <c r="C17" t="s">
        <v>75</v>
      </c>
      <c r="D17" s="51">
        <v>340.3</v>
      </c>
      <c r="E17" s="51">
        <v>1169.4000000000001</v>
      </c>
      <c r="F17" s="52">
        <v>152.99</v>
      </c>
    </row>
    <row r="18" spans="1:6" x14ac:dyDescent="0.35">
      <c r="A18" s="40">
        <v>2016</v>
      </c>
      <c r="B18" t="s">
        <v>70</v>
      </c>
      <c r="C18" t="s">
        <v>64</v>
      </c>
      <c r="D18" s="51">
        <v>182.7</v>
      </c>
      <c r="E18" s="51">
        <v>476.5</v>
      </c>
      <c r="F18" s="52">
        <v>27.35</v>
      </c>
    </row>
    <row r="19" spans="1:6" x14ac:dyDescent="0.35">
      <c r="A19" s="40">
        <v>2016</v>
      </c>
      <c r="B19" t="s">
        <v>71</v>
      </c>
      <c r="C19" t="s">
        <v>63</v>
      </c>
      <c r="D19" s="51">
        <v>160.30000000000001</v>
      </c>
      <c r="E19" s="51">
        <v>421.5</v>
      </c>
      <c r="F19" s="52"/>
    </row>
    <row r="20" spans="1:6" x14ac:dyDescent="0.35">
      <c r="A20" s="40">
        <v>2016</v>
      </c>
      <c r="B20" t="s">
        <v>72</v>
      </c>
      <c r="C20" t="s">
        <v>62</v>
      </c>
      <c r="D20" s="51">
        <v>68.900000000000006</v>
      </c>
      <c r="E20" s="51">
        <v>95.3</v>
      </c>
      <c r="F20" s="52"/>
    </row>
    <row r="21" spans="1:6" x14ac:dyDescent="0.35">
      <c r="A21" s="40">
        <v>2016</v>
      </c>
      <c r="B21" t="s">
        <v>73</v>
      </c>
      <c r="C21" t="s">
        <v>61</v>
      </c>
      <c r="D21" s="51">
        <v>57.5</v>
      </c>
      <c r="E21" s="51">
        <v>75.2</v>
      </c>
      <c r="F21" s="52">
        <v>120.03</v>
      </c>
    </row>
    <row r="22" spans="1:6" x14ac:dyDescent="0.35">
      <c r="A22" s="40">
        <v>2016</v>
      </c>
      <c r="B22" t="s">
        <v>74</v>
      </c>
      <c r="C22" t="s">
        <v>60</v>
      </c>
      <c r="D22" s="51">
        <v>1.4</v>
      </c>
      <c r="E22" s="51">
        <v>21.8</v>
      </c>
      <c r="F22" s="52">
        <v>1.99</v>
      </c>
    </row>
    <row r="23" spans="1:6" x14ac:dyDescent="0.35">
      <c r="A23" s="40">
        <v>2016</v>
      </c>
      <c r="B23" t="s">
        <v>59</v>
      </c>
      <c r="C23" t="s">
        <v>59</v>
      </c>
      <c r="D23" s="51">
        <v>1</v>
      </c>
      <c r="E23" s="51">
        <v>14</v>
      </c>
      <c r="F23" s="52">
        <v>7.98</v>
      </c>
    </row>
    <row r="24" spans="1:6" x14ac:dyDescent="0.35">
      <c r="A24" s="40">
        <v>2016</v>
      </c>
      <c r="B24" t="s">
        <v>75</v>
      </c>
      <c r="C24" t="s">
        <v>75</v>
      </c>
      <c r="D24" s="51">
        <v>329.9</v>
      </c>
      <c r="E24" s="51">
        <v>1104.4000000000001</v>
      </c>
      <c r="F24" s="52">
        <v>157.4</v>
      </c>
    </row>
    <row r="25" spans="1:6" x14ac:dyDescent="0.35">
      <c r="A25" s="40">
        <v>2017</v>
      </c>
      <c r="B25" t="s">
        <v>70</v>
      </c>
      <c r="C25" t="s">
        <v>64</v>
      </c>
      <c r="D25" s="51">
        <v>175.7</v>
      </c>
      <c r="E25" s="51">
        <v>450.2</v>
      </c>
      <c r="F25" s="52">
        <v>27.25</v>
      </c>
    </row>
    <row r="26" spans="1:6" x14ac:dyDescent="0.35">
      <c r="A26" s="40">
        <v>2017</v>
      </c>
      <c r="B26" t="s">
        <v>71</v>
      </c>
      <c r="C26" t="s">
        <v>63</v>
      </c>
      <c r="D26" s="51">
        <v>150.6</v>
      </c>
      <c r="E26" s="51">
        <v>381</v>
      </c>
      <c r="F26" s="52"/>
    </row>
    <row r="27" spans="1:6" x14ac:dyDescent="0.35">
      <c r="A27" s="40">
        <v>2017</v>
      </c>
      <c r="B27" t="s">
        <v>72</v>
      </c>
      <c r="C27" t="s">
        <v>62</v>
      </c>
      <c r="D27" s="51">
        <v>66.8</v>
      </c>
      <c r="E27" s="51">
        <v>91.2</v>
      </c>
      <c r="F27" s="52"/>
    </row>
    <row r="28" spans="1:6" x14ac:dyDescent="0.35">
      <c r="A28" s="40">
        <v>2017</v>
      </c>
      <c r="B28" t="s">
        <v>73</v>
      </c>
      <c r="C28" t="s">
        <v>61</v>
      </c>
      <c r="D28" s="51">
        <v>56.6</v>
      </c>
      <c r="E28" s="51">
        <v>73.599999999999994</v>
      </c>
      <c r="F28" s="52">
        <v>118.38</v>
      </c>
    </row>
    <row r="29" spans="1:6" x14ac:dyDescent="0.35">
      <c r="A29" s="40">
        <v>2017</v>
      </c>
      <c r="B29" t="s">
        <v>74</v>
      </c>
      <c r="C29" t="s">
        <v>60</v>
      </c>
      <c r="D29" s="51">
        <v>1.4</v>
      </c>
      <c r="E29" s="51">
        <v>22</v>
      </c>
      <c r="F29" s="52">
        <v>2.0099999999999998</v>
      </c>
    </row>
    <row r="30" spans="1:6" x14ac:dyDescent="0.35">
      <c r="A30" s="40">
        <v>2017</v>
      </c>
      <c r="B30" t="s">
        <v>59</v>
      </c>
      <c r="C30" t="s">
        <v>59</v>
      </c>
      <c r="D30" s="51">
        <v>1</v>
      </c>
      <c r="E30" s="51">
        <v>12.9</v>
      </c>
      <c r="F30" s="52">
        <v>7.97</v>
      </c>
    </row>
    <row r="31" spans="1:6" x14ac:dyDescent="0.35">
      <c r="A31" s="40">
        <v>2017</v>
      </c>
      <c r="B31" t="s">
        <v>75</v>
      </c>
      <c r="C31" t="s">
        <v>75</v>
      </c>
      <c r="D31" s="51">
        <v>319.60000000000002</v>
      </c>
      <c r="E31" s="51">
        <v>1030.9000000000001</v>
      </c>
      <c r="F31" s="52">
        <v>155.66999999999999</v>
      </c>
    </row>
    <row r="32" spans="1:6" x14ac:dyDescent="0.35">
      <c r="A32" s="40">
        <v>2018</v>
      </c>
      <c r="B32" t="s">
        <v>70</v>
      </c>
      <c r="C32" t="s">
        <v>64</v>
      </c>
      <c r="D32" s="51">
        <v>168.5</v>
      </c>
      <c r="E32" s="51">
        <v>425</v>
      </c>
      <c r="F32" s="52">
        <v>28.55</v>
      </c>
    </row>
    <row r="33" spans="1:6" x14ac:dyDescent="0.35">
      <c r="A33" s="40">
        <v>2018</v>
      </c>
      <c r="B33" t="s">
        <v>71</v>
      </c>
      <c r="C33" t="s">
        <v>63</v>
      </c>
      <c r="D33" s="51">
        <v>142.9</v>
      </c>
      <c r="E33" s="51">
        <v>348.1</v>
      </c>
      <c r="F33" s="52"/>
    </row>
    <row r="34" spans="1:6" x14ac:dyDescent="0.35">
      <c r="A34" s="40">
        <v>2018</v>
      </c>
      <c r="B34" t="s">
        <v>72</v>
      </c>
      <c r="C34" t="s">
        <v>62</v>
      </c>
      <c r="D34" s="51">
        <v>63.6</v>
      </c>
      <c r="E34" s="51">
        <v>86.1</v>
      </c>
      <c r="F34" s="52"/>
    </row>
    <row r="35" spans="1:6" x14ac:dyDescent="0.35">
      <c r="A35" s="40">
        <v>2018</v>
      </c>
      <c r="B35" t="s">
        <v>73</v>
      </c>
      <c r="C35" t="s">
        <v>61</v>
      </c>
      <c r="D35" s="51">
        <v>56</v>
      </c>
      <c r="E35" s="51">
        <v>73.5</v>
      </c>
      <c r="F35" s="52">
        <v>130.63</v>
      </c>
    </row>
    <row r="36" spans="1:6" x14ac:dyDescent="0.35">
      <c r="A36" s="40">
        <v>2018</v>
      </c>
      <c r="B36" t="s">
        <v>74</v>
      </c>
      <c r="C36" t="s">
        <v>60</v>
      </c>
      <c r="D36" s="51">
        <v>1.6</v>
      </c>
      <c r="E36" s="51">
        <v>25.6</v>
      </c>
      <c r="F36" s="52">
        <v>2.1800000000000002</v>
      </c>
    </row>
    <row r="37" spans="1:6" x14ac:dyDescent="0.35">
      <c r="A37" s="40">
        <v>2018</v>
      </c>
      <c r="B37" t="s">
        <v>59</v>
      </c>
      <c r="C37" t="s">
        <v>59</v>
      </c>
      <c r="D37" s="51">
        <v>1</v>
      </c>
      <c r="E37" s="51">
        <v>12.1</v>
      </c>
      <c r="F37" s="52">
        <v>8.4</v>
      </c>
    </row>
    <row r="38" spans="1:6" x14ac:dyDescent="0.35">
      <c r="A38" s="40">
        <v>2018</v>
      </c>
      <c r="B38" t="s">
        <v>75</v>
      </c>
      <c r="C38" t="s">
        <v>75</v>
      </c>
      <c r="D38" s="51">
        <v>308.7</v>
      </c>
      <c r="E38" s="51">
        <v>970.5</v>
      </c>
      <c r="F38" s="52">
        <v>169.82</v>
      </c>
    </row>
    <row r="39" spans="1:6" x14ac:dyDescent="0.35">
      <c r="A39" s="40">
        <v>2019</v>
      </c>
      <c r="B39" t="s">
        <v>70</v>
      </c>
      <c r="C39" t="s">
        <v>64</v>
      </c>
      <c r="D39" s="51">
        <v>161.6</v>
      </c>
      <c r="E39" s="51">
        <v>405.6</v>
      </c>
      <c r="F39" s="52">
        <v>30.52</v>
      </c>
    </row>
    <row r="40" spans="1:6" x14ac:dyDescent="0.35">
      <c r="A40" s="40">
        <v>2019</v>
      </c>
      <c r="B40" t="s">
        <v>71</v>
      </c>
      <c r="C40" t="s">
        <v>63</v>
      </c>
      <c r="D40" s="51">
        <v>141.4</v>
      </c>
      <c r="E40" s="51">
        <v>337.5</v>
      </c>
      <c r="F40" s="52"/>
    </row>
    <row r="41" spans="1:6" x14ac:dyDescent="0.35">
      <c r="A41" s="40">
        <v>2019</v>
      </c>
      <c r="B41" t="s">
        <v>72</v>
      </c>
      <c r="C41" t="s">
        <v>62</v>
      </c>
      <c r="D41" s="51">
        <v>62.5</v>
      </c>
      <c r="E41" s="51">
        <v>83.3</v>
      </c>
      <c r="F41" s="52"/>
    </row>
    <row r="42" spans="1:6" x14ac:dyDescent="0.35">
      <c r="A42" s="40">
        <v>2019</v>
      </c>
      <c r="B42" t="s">
        <v>73</v>
      </c>
      <c r="C42" t="s">
        <v>61</v>
      </c>
      <c r="D42" s="51">
        <v>54</v>
      </c>
      <c r="E42" s="51">
        <v>71.400000000000006</v>
      </c>
      <c r="F42" s="52">
        <v>131.99</v>
      </c>
    </row>
    <row r="43" spans="1:6" x14ac:dyDescent="0.35">
      <c r="A43" s="40">
        <v>2019</v>
      </c>
      <c r="B43" t="s">
        <v>74</v>
      </c>
      <c r="C43" t="s">
        <v>60</v>
      </c>
      <c r="D43" s="51">
        <v>1.7</v>
      </c>
      <c r="E43" s="51">
        <v>31.3</v>
      </c>
      <c r="F43" s="52">
        <v>2.89</v>
      </c>
    </row>
    <row r="44" spans="1:6" x14ac:dyDescent="0.35">
      <c r="A44" s="40">
        <v>2019</v>
      </c>
      <c r="B44" t="s">
        <v>59</v>
      </c>
      <c r="C44" t="s">
        <v>59</v>
      </c>
      <c r="D44" s="51">
        <v>1.2</v>
      </c>
      <c r="E44" s="51">
        <v>13.9</v>
      </c>
      <c r="F44" s="52">
        <v>10.050000000000001</v>
      </c>
    </row>
    <row r="45" spans="1:6" x14ac:dyDescent="0.35">
      <c r="A45" s="40">
        <v>2019</v>
      </c>
      <c r="B45" t="s">
        <v>75</v>
      </c>
      <c r="C45" t="s">
        <v>75</v>
      </c>
      <c r="D45" s="51">
        <v>302</v>
      </c>
      <c r="E45" s="51">
        <v>942.9</v>
      </c>
      <c r="F45" s="52">
        <v>175.5</v>
      </c>
    </row>
    <row r="46" spans="1:6" x14ac:dyDescent="0.35">
      <c r="A46" s="40">
        <v>2020</v>
      </c>
      <c r="B46" t="s">
        <v>70</v>
      </c>
      <c r="C46" t="s">
        <v>64</v>
      </c>
      <c r="D46" s="51">
        <v>140.6</v>
      </c>
      <c r="E46" s="51">
        <v>350.4</v>
      </c>
      <c r="F46" s="52">
        <v>27.4</v>
      </c>
    </row>
    <row r="47" spans="1:6" x14ac:dyDescent="0.35">
      <c r="A47" s="40">
        <v>2020</v>
      </c>
      <c r="B47" t="s">
        <v>71</v>
      </c>
      <c r="C47" t="s">
        <v>63</v>
      </c>
      <c r="D47" s="51">
        <v>128.4</v>
      </c>
      <c r="E47" s="51">
        <v>298.89999999999998</v>
      </c>
      <c r="F47" s="52"/>
    </row>
    <row r="48" spans="1:6" x14ac:dyDescent="0.35">
      <c r="A48" s="40">
        <v>2020</v>
      </c>
      <c r="B48" t="s">
        <v>72</v>
      </c>
      <c r="C48" t="s">
        <v>62</v>
      </c>
      <c r="D48" s="51">
        <v>52.3</v>
      </c>
      <c r="E48" s="51">
        <v>68</v>
      </c>
      <c r="F48" s="52"/>
    </row>
    <row r="49" spans="1:6" x14ac:dyDescent="0.35">
      <c r="A49" s="40">
        <v>2020</v>
      </c>
      <c r="B49" t="s">
        <v>73</v>
      </c>
      <c r="C49" t="s">
        <v>61</v>
      </c>
      <c r="D49" s="51">
        <v>40.700000000000003</v>
      </c>
      <c r="E49" s="51">
        <v>53.4</v>
      </c>
      <c r="F49" s="52">
        <v>95.78</v>
      </c>
    </row>
    <row r="50" spans="1:6" x14ac:dyDescent="0.35">
      <c r="A50" s="40">
        <v>2020</v>
      </c>
      <c r="B50" t="s">
        <v>74</v>
      </c>
      <c r="C50" t="s">
        <v>60</v>
      </c>
      <c r="D50" s="51">
        <v>1.5</v>
      </c>
      <c r="E50" s="51">
        <v>28.6</v>
      </c>
      <c r="F50" s="52">
        <v>2.67</v>
      </c>
    </row>
    <row r="51" spans="1:6" x14ac:dyDescent="0.35">
      <c r="A51" s="40">
        <v>2020</v>
      </c>
      <c r="B51" t="s">
        <v>59</v>
      </c>
      <c r="C51" t="s">
        <v>59</v>
      </c>
      <c r="D51" s="51">
        <v>1.5</v>
      </c>
      <c r="E51" s="51">
        <v>15.8</v>
      </c>
      <c r="F51" s="52">
        <v>11.45</v>
      </c>
    </row>
    <row r="52" spans="1:6" x14ac:dyDescent="0.35">
      <c r="A52" s="40">
        <v>2020</v>
      </c>
      <c r="B52" t="s">
        <v>75</v>
      </c>
      <c r="C52" t="s">
        <v>75</v>
      </c>
      <c r="D52" s="51">
        <v>270.10000000000002</v>
      </c>
      <c r="E52" s="51">
        <v>815.1</v>
      </c>
      <c r="F52" s="52">
        <v>137.35</v>
      </c>
    </row>
    <row r="53" spans="1:6" x14ac:dyDescent="0.35">
      <c r="A53" s="40">
        <v>2021</v>
      </c>
      <c r="B53" t="s">
        <v>70</v>
      </c>
      <c r="C53" t="s">
        <v>64</v>
      </c>
      <c r="D53" s="51">
        <v>136.6</v>
      </c>
      <c r="E53" s="51">
        <v>350.9</v>
      </c>
      <c r="F53" s="52">
        <v>32.93</v>
      </c>
    </row>
    <row r="54" spans="1:6" x14ac:dyDescent="0.35">
      <c r="A54" s="40">
        <v>2021</v>
      </c>
      <c r="B54" t="s">
        <v>71</v>
      </c>
      <c r="C54" t="s">
        <v>63</v>
      </c>
      <c r="D54" s="51">
        <v>129.69999999999999</v>
      </c>
      <c r="E54" s="51">
        <v>294.3</v>
      </c>
      <c r="F54" s="52"/>
    </row>
    <row r="55" spans="1:6" x14ac:dyDescent="0.35">
      <c r="A55" s="40">
        <v>2021</v>
      </c>
      <c r="B55" t="s">
        <v>72</v>
      </c>
      <c r="C55" t="s">
        <v>62</v>
      </c>
      <c r="D55" s="51">
        <v>51.3</v>
      </c>
      <c r="E55" s="51">
        <v>66.8</v>
      </c>
      <c r="F55" s="52"/>
    </row>
    <row r="56" spans="1:6" x14ac:dyDescent="0.35">
      <c r="A56" s="40">
        <v>2021</v>
      </c>
      <c r="B56" t="s">
        <v>73</v>
      </c>
      <c r="C56" t="s">
        <v>61</v>
      </c>
      <c r="D56" s="51">
        <v>41.4</v>
      </c>
      <c r="E56" s="51">
        <v>54.5</v>
      </c>
      <c r="F56" s="52">
        <v>116.67</v>
      </c>
    </row>
    <row r="57" spans="1:6" x14ac:dyDescent="0.35">
      <c r="A57" s="40">
        <v>2021</v>
      </c>
      <c r="B57" t="s">
        <v>74</v>
      </c>
      <c r="C57" t="s">
        <v>60</v>
      </c>
      <c r="D57" s="51">
        <v>1.6</v>
      </c>
      <c r="E57" s="51">
        <v>35.200000000000003</v>
      </c>
      <c r="F57" s="52">
        <v>3.46</v>
      </c>
    </row>
    <row r="58" spans="1:6" x14ac:dyDescent="0.35">
      <c r="A58" s="40">
        <v>2021</v>
      </c>
      <c r="B58" t="s">
        <v>59</v>
      </c>
      <c r="C58" t="s">
        <v>59</v>
      </c>
      <c r="D58" s="51">
        <v>2.2999999999999998</v>
      </c>
      <c r="E58" s="51">
        <v>16.8</v>
      </c>
      <c r="F58" s="52">
        <v>13.44</v>
      </c>
    </row>
    <row r="59" spans="1:6" x14ac:dyDescent="0.35">
      <c r="A59" s="40">
        <v>2021</v>
      </c>
      <c r="B59" t="s">
        <v>75</v>
      </c>
      <c r="C59" t="s">
        <v>75</v>
      </c>
      <c r="D59" s="51">
        <v>265.60000000000002</v>
      </c>
      <c r="E59" s="51">
        <v>818.4</v>
      </c>
      <c r="F59" s="52">
        <v>166.55</v>
      </c>
    </row>
    <row r="60" spans="1:6" x14ac:dyDescent="0.35">
      <c r="A60" s="40">
        <v>2022</v>
      </c>
      <c r="B60" t="s">
        <v>70</v>
      </c>
      <c r="C60" t="s">
        <v>64</v>
      </c>
      <c r="D60" s="51">
        <v>136.30000000000001</v>
      </c>
      <c r="E60" s="51">
        <v>335.4</v>
      </c>
      <c r="F60" s="52">
        <v>44.49</v>
      </c>
    </row>
    <row r="61" spans="1:6" x14ac:dyDescent="0.35">
      <c r="A61" s="40">
        <v>2022</v>
      </c>
      <c r="B61" t="s">
        <v>71</v>
      </c>
      <c r="C61" t="s">
        <v>63</v>
      </c>
      <c r="D61" s="51">
        <v>131</v>
      </c>
      <c r="E61" s="51">
        <v>294.89999999999998</v>
      </c>
      <c r="F61" s="52"/>
    </row>
    <row r="62" spans="1:6" x14ac:dyDescent="0.35">
      <c r="A62" s="40">
        <v>2022</v>
      </c>
      <c r="B62" t="s">
        <v>72</v>
      </c>
      <c r="C62" t="s">
        <v>62</v>
      </c>
      <c r="D62" s="51">
        <v>53.6</v>
      </c>
      <c r="E62" s="51">
        <v>71.099999999999994</v>
      </c>
      <c r="F62" s="52"/>
    </row>
    <row r="63" spans="1:6" x14ac:dyDescent="0.35">
      <c r="A63" s="40">
        <v>2022</v>
      </c>
      <c r="B63" t="s">
        <v>73</v>
      </c>
      <c r="C63" t="s">
        <v>61</v>
      </c>
      <c r="D63" s="51">
        <v>46.9</v>
      </c>
      <c r="E63" s="51">
        <v>62.8</v>
      </c>
      <c r="F63" s="52">
        <v>177.6</v>
      </c>
    </row>
    <row r="64" spans="1:6" x14ac:dyDescent="0.35">
      <c r="A64" s="40">
        <v>2022</v>
      </c>
      <c r="B64" t="s">
        <v>74</v>
      </c>
      <c r="C64" t="s">
        <v>60</v>
      </c>
      <c r="D64" s="51">
        <v>2</v>
      </c>
      <c r="E64" s="51">
        <v>55.8</v>
      </c>
      <c r="F64" s="52">
        <v>5.6</v>
      </c>
    </row>
    <row r="65" spans="1:6" x14ac:dyDescent="0.35">
      <c r="A65" s="40">
        <v>2022</v>
      </c>
      <c r="B65" t="s">
        <v>59</v>
      </c>
      <c r="C65" t="s">
        <v>59</v>
      </c>
      <c r="D65" s="51">
        <v>2.5</v>
      </c>
      <c r="E65" s="51">
        <v>18.2</v>
      </c>
      <c r="F65" s="52">
        <v>18.52</v>
      </c>
    </row>
    <row r="66" spans="1:6" x14ac:dyDescent="0.35">
      <c r="A66" s="40">
        <v>2022</v>
      </c>
      <c r="B66" t="s">
        <v>75</v>
      </c>
      <c r="C66" t="s">
        <v>75</v>
      </c>
      <c r="D66" s="51">
        <v>269.2</v>
      </c>
      <c r="E66" s="51">
        <v>838.1</v>
      </c>
      <c r="F66" s="52">
        <v>246.53</v>
      </c>
    </row>
    <row r="67" spans="1:6" x14ac:dyDescent="0.35">
      <c r="A67" s="40">
        <v>2023</v>
      </c>
      <c r="B67" t="s">
        <v>70</v>
      </c>
      <c r="C67" t="s">
        <v>64</v>
      </c>
      <c r="D67" s="51">
        <v>140</v>
      </c>
      <c r="E67" s="51">
        <v>337.9</v>
      </c>
      <c r="F67" s="52">
        <v>54.37</v>
      </c>
    </row>
    <row r="68" spans="1:6" x14ac:dyDescent="0.35">
      <c r="A68" s="40">
        <v>2023</v>
      </c>
      <c r="B68" t="s">
        <v>71</v>
      </c>
      <c r="C68" t="s">
        <v>63</v>
      </c>
      <c r="D68" s="51">
        <v>134.4</v>
      </c>
      <c r="E68" s="51">
        <v>306.39999999999998</v>
      </c>
      <c r="F68" s="52"/>
    </row>
    <row r="69" spans="1:6" x14ac:dyDescent="0.35">
      <c r="A69" s="40">
        <v>2023</v>
      </c>
      <c r="B69" t="s">
        <v>72</v>
      </c>
      <c r="C69" t="s">
        <v>62</v>
      </c>
      <c r="D69" s="51">
        <v>49.5</v>
      </c>
      <c r="E69" s="51">
        <v>65.599999999999994</v>
      </c>
      <c r="F69" s="52"/>
    </row>
    <row r="70" spans="1:6" x14ac:dyDescent="0.35">
      <c r="A70" s="40">
        <v>2023</v>
      </c>
      <c r="B70" t="s">
        <v>73</v>
      </c>
      <c r="C70" t="s">
        <v>61</v>
      </c>
      <c r="D70" s="51">
        <v>48.8</v>
      </c>
      <c r="E70" s="51">
        <v>66.8</v>
      </c>
      <c r="F70" s="52">
        <v>234.17</v>
      </c>
    </row>
    <row r="71" spans="1:6" x14ac:dyDescent="0.35">
      <c r="A71" s="40">
        <v>2023</v>
      </c>
      <c r="B71" t="s">
        <v>74</v>
      </c>
      <c r="C71" t="s">
        <v>60</v>
      </c>
      <c r="D71" s="51">
        <v>2.1</v>
      </c>
      <c r="E71" s="51">
        <v>65.5</v>
      </c>
      <c r="F71" s="52">
        <v>7.18</v>
      </c>
    </row>
    <row r="72" spans="1:6" x14ac:dyDescent="0.35">
      <c r="A72" s="40">
        <v>2023</v>
      </c>
      <c r="B72" t="s">
        <v>59</v>
      </c>
      <c r="C72" t="s">
        <v>59</v>
      </c>
      <c r="D72" s="51">
        <v>5.9</v>
      </c>
      <c r="E72" s="51">
        <v>23.2</v>
      </c>
      <c r="F72" s="52">
        <v>27.07</v>
      </c>
    </row>
    <row r="73" spans="1:6" x14ac:dyDescent="0.35">
      <c r="A73" s="40">
        <v>2023</v>
      </c>
      <c r="B73" t="s">
        <v>75</v>
      </c>
      <c r="C73" t="s">
        <v>75</v>
      </c>
      <c r="D73" s="51">
        <v>269</v>
      </c>
      <c r="E73" s="51">
        <v>862</v>
      </c>
      <c r="F73" s="52">
        <v>323.11</v>
      </c>
    </row>
    <row r="74" spans="1:6" x14ac:dyDescent="0.35">
      <c r="A74" s="40">
        <v>2024</v>
      </c>
      <c r="B74" t="s">
        <v>70</v>
      </c>
      <c r="C74" t="s">
        <v>64</v>
      </c>
      <c r="D74" s="51">
        <v>141.6</v>
      </c>
      <c r="E74" s="51">
        <v>339.1</v>
      </c>
      <c r="F74" s="52">
        <v>58.93</v>
      </c>
    </row>
    <row r="75" spans="1:6" x14ac:dyDescent="0.35">
      <c r="A75" s="40">
        <v>2024</v>
      </c>
      <c r="B75" t="s">
        <v>71</v>
      </c>
      <c r="C75" t="s">
        <v>63</v>
      </c>
      <c r="D75" s="51">
        <v>135</v>
      </c>
      <c r="E75" s="51">
        <v>318.7</v>
      </c>
      <c r="F75" s="52"/>
    </row>
    <row r="76" spans="1:6" x14ac:dyDescent="0.35">
      <c r="A76" s="40">
        <v>2024</v>
      </c>
      <c r="B76" t="s">
        <v>72</v>
      </c>
      <c r="C76" t="s">
        <v>62</v>
      </c>
      <c r="D76" s="51">
        <v>47.6</v>
      </c>
      <c r="E76" s="51">
        <v>63.2</v>
      </c>
      <c r="F76" s="52"/>
    </row>
    <row r="77" spans="1:6" x14ac:dyDescent="0.35">
      <c r="A77" s="40">
        <v>2024</v>
      </c>
      <c r="B77" t="s">
        <v>73</v>
      </c>
      <c r="C77" t="s">
        <v>61</v>
      </c>
      <c r="D77" s="51">
        <v>49.2</v>
      </c>
      <c r="E77" s="51">
        <v>69.400000000000006</v>
      </c>
      <c r="F77" s="52">
        <v>274.83</v>
      </c>
    </row>
    <row r="78" spans="1:6" x14ac:dyDescent="0.35">
      <c r="A78" s="40">
        <v>2024</v>
      </c>
      <c r="B78" t="s">
        <v>74</v>
      </c>
      <c r="C78" t="s">
        <v>60</v>
      </c>
      <c r="D78" s="51">
        <v>2.1</v>
      </c>
      <c r="E78" s="51">
        <v>65.8</v>
      </c>
      <c r="F78" s="52">
        <v>8.42</v>
      </c>
    </row>
    <row r="79" spans="1:6" x14ac:dyDescent="0.35">
      <c r="A79" s="40">
        <v>2024</v>
      </c>
      <c r="B79" t="s">
        <v>59</v>
      </c>
      <c r="C79" t="s">
        <v>59</v>
      </c>
      <c r="D79" s="51">
        <v>23.7</v>
      </c>
      <c r="E79" s="51">
        <v>45.6</v>
      </c>
      <c r="F79" s="52">
        <v>33.75</v>
      </c>
    </row>
    <row r="80" spans="1:6" x14ac:dyDescent="0.35">
      <c r="A80" s="41">
        <v>2024</v>
      </c>
      <c r="B80" s="10" t="s">
        <v>75</v>
      </c>
      <c r="C80" s="10" t="s">
        <v>75</v>
      </c>
      <c r="D80" s="53">
        <v>269.10000000000002</v>
      </c>
      <c r="E80" s="53">
        <v>876.1</v>
      </c>
      <c r="F80" s="54">
        <v>376.28</v>
      </c>
    </row>
    <row r="82" spans="1:1" x14ac:dyDescent="0.35">
      <c r="A82" s="38" t="s">
        <v>50</v>
      </c>
    </row>
    <row r="84" spans="1:1" x14ac:dyDescent="0.35">
      <c r="A84" s="38" t="s">
        <v>76</v>
      </c>
    </row>
    <row r="85" spans="1:1" x14ac:dyDescent="0.35">
      <c r="A85" s="38" t="s">
        <v>54</v>
      </c>
    </row>
    <row r="86" spans="1:1" x14ac:dyDescent="0.35">
      <c r="A86" s="38" t="s">
        <v>55</v>
      </c>
    </row>
    <row r="88" spans="1:1" x14ac:dyDescent="0.35">
      <c r="A88" s="4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Wykres 1.1</vt:lpstr>
      <vt:lpstr>Wykres 1.2a</vt:lpstr>
      <vt:lpstr>Wykres 1.2b</vt:lpstr>
      <vt:lpstr>Wykres 2.1</vt:lpstr>
      <vt:lpstr>Wykres 2.2</vt:lpstr>
      <vt:lpstr>Wykres 2.3</vt:lpstr>
      <vt:lpstr>Wykres 2.4</vt:lpstr>
      <vt:lpstr>Tabela 2.1</vt:lpstr>
      <vt:lpstr>Tabela 2.1a</vt:lpstr>
      <vt:lpstr>Tabela 2.1b</vt:lpstr>
      <vt:lpstr>Tabela 2.2</vt:lpstr>
      <vt:lpstr>Tabela 2.3</vt:lpstr>
      <vt:lpstr>Wykres 3.1</vt:lpstr>
      <vt:lpstr>Wykres 3.2</vt:lpstr>
      <vt:lpstr>Wykres 3.3</vt:lpstr>
      <vt:lpstr>Tabela 3.1</vt:lpstr>
      <vt:lpstr>Wykres 3.4</vt:lpstr>
      <vt:lpstr>Tabela 3.2</vt:lpstr>
      <vt:lpstr>Tabela 3.3</vt:lpstr>
      <vt:lpstr>Tabela 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2025-06-30T15:25:20Z</dcterms:created>
  <dcterms:modified xsi:type="dcterms:W3CDTF">2025-07-01T10:37:33Z</dcterms:modified>
</cp:coreProperties>
</file>