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Nowe Wydzialy\Beata\padaczka\"/>
    </mc:Choice>
  </mc:AlternateContent>
  <bookViews>
    <workbookView xWindow="0" yWindow="0" windowWidth="13125" windowHeight="6105" firstSheet="6" activeTab="20"/>
  </bookViews>
  <sheets>
    <sheet name="Spis treści" sheetId="1" r:id="rId1"/>
    <sheet name="Wykres 1.1" sheetId="2" r:id="rId2"/>
    <sheet name="Wykres 1.2b" sheetId="4" r:id="rId3"/>
    <sheet name="Wykres 1.2a" sheetId="3" r:id="rId4"/>
    <sheet name="Wykres 2.1" sheetId="5" r:id="rId5"/>
    <sheet name="Wykres 2.2" sheetId="6" r:id="rId6"/>
    <sheet name="Wykres 2.3" sheetId="7" r:id="rId7"/>
    <sheet name="Wykres 2.4" sheetId="8" r:id="rId8"/>
    <sheet name="Tabela 2.1" sheetId="9" r:id="rId9"/>
    <sheet name="Tabela 2.1a" sheetId="10" r:id="rId10"/>
    <sheet name="Tabela 2.1b" sheetId="11" r:id="rId11"/>
    <sheet name="Tabela 2.2" sheetId="12" r:id="rId12"/>
    <sheet name="Tabela 2.3" sheetId="13" r:id="rId13"/>
    <sheet name="Wykres 3.1" sheetId="14" r:id="rId14"/>
    <sheet name="Wykres 3.2" sheetId="15" r:id="rId15"/>
    <sheet name="Wykres 3.3" sheetId="16" r:id="rId16"/>
    <sheet name="Tabela 3.1" sheetId="17" r:id="rId17"/>
    <sheet name="Wykres 3.4" sheetId="18" r:id="rId18"/>
    <sheet name="Tabela 3.2" sheetId="19" r:id="rId19"/>
    <sheet name="Tabela 3.3" sheetId="20" r:id="rId20"/>
    <sheet name="Tabela 3.4" sheetId="21" r:id="rId21"/>
  </sheets>
  <calcPr calcId="152511"/>
</workbook>
</file>

<file path=xl/calcChain.xml><?xml version="1.0" encoding="utf-8"?>
<calcChain xmlns="http://schemas.openxmlformats.org/spreadsheetml/2006/main">
  <c r="A21" i="21" l="1"/>
  <c r="A57" i="20"/>
  <c r="A165" i="19"/>
  <c r="A29" i="18"/>
  <c r="A19" i="17"/>
  <c r="A19" i="16"/>
  <c r="A32" i="15"/>
  <c r="A30" i="14"/>
  <c r="A39" i="13"/>
  <c r="A59" i="12"/>
  <c r="A138" i="11"/>
  <c r="A26" i="10"/>
  <c r="A82" i="9"/>
  <c r="A57" i="8"/>
  <c r="A47" i="7"/>
  <c r="A29" i="6"/>
  <c r="A15" i="5"/>
  <c r="A71" i="4"/>
  <c r="A71" i="3"/>
  <c r="A47" i="2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<sst xmlns="http://schemas.openxmlformats.org/spreadsheetml/2006/main" count="1025" uniqueCount="199">
  <si>
    <t>Wykres 1.1: Liczba osób chorych na padaczkę (G40, G41, Z82.0 wg ICD-10) w Polsce (2000-2019) jako odsetek ludności (lewy wykres) i w wartościach bezwzględnych (prawy wykres) wg płci</t>
  </si>
  <si>
    <t>Rok</t>
  </si>
  <si>
    <t>Płeć</t>
  </si>
  <si>
    <t>Odsetek ludności</t>
  </si>
  <si>
    <t>Dolny przedział ufności odsetka ludności</t>
  </si>
  <si>
    <t>Górny przedział ufności odsetka ludności</t>
  </si>
  <si>
    <t>Liczba (w tys.)</t>
  </si>
  <si>
    <t>Dolny przedział ufności liczby (w tys.)</t>
  </si>
  <si>
    <t>Górny przedział ufności liczby (w tys.)</t>
  </si>
  <si>
    <t>Kobiety</t>
  </si>
  <si>
    <t>Mężczyźni</t>
  </si>
  <si>
    <t>Źródło: opracowanie własne na podstawie danych Institute for Health Metrics and Evaluation (IHME)</t>
  </si>
  <si>
    <t>Wykres 1.2a: Odsetek osób chorych na padaczkę  (G40, G41, Z82.0 wg ICD-10) w wybranych krajach europejskich w latach 2014 i 2019</t>
  </si>
  <si>
    <t>Kraj</t>
  </si>
  <si>
    <t>Austria</t>
  </si>
  <si>
    <t>Belgia</t>
  </si>
  <si>
    <t>Bułgaria</t>
  </si>
  <si>
    <t>Chorwacja</t>
  </si>
  <si>
    <t>Cypr</t>
  </si>
  <si>
    <t>Czechy</t>
  </si>
  <si>
    <t>Dania</t>
  </si>
  <si>
    <t>Estonia</t>
  </si>
  <si>
    <t>Unia Europejska</t>
  </si>
  <si>
    <t>Finlandia</t>
  </si>
  <si>
    <t>Francja</t>
  </si>
  <si>
    <t>Niemcy</t>
  </si>
  <si>
    <t>Grecja</t>
  </si>
  <si>
    <t>Węgry</t>
  </si>
  <si>
    <t>Islandia</t>
  </si>
  <si>
    <t>Irlandia</t>
  </si>
  <si>
    <t>Włochy</t>
  </si>
  <si>
    <t>Łotwa</t>
  </si>
  <si>
    <t>Litwa</t>
  </si>
  <si>
    <t>Luksemburg</t>
  </si>
  <si>
    <t>Malta</t>
  </si>
  <si>
    <t>Holandia</t>
  </si>
  <si>
    <t>Norwegia</t>
  </si>
  <si>
    <t>Polska</t>
  </si>
  <si>
    <t>Portugalia</t>
  </si>
  <si>
    <t>Rumunia</t>
  </si>
  <si>
    <t>Słowacja</t>
  </si>
  <si>
    <t>Słowenia</t>
  </si>
  <si>
    <t>Hiszpania</t>
  </si>
  <si>
    <t>Szwecja</t>
  </si>
  <si>
    <t>Szwajcaria</t>
  </si>
  <si>
    <t>Wielka Brytania</t>
  </si>
  <si>
    <t>Wykres 1.2b: Standaryzowany wiekiem odsetek osób chorych na padaczkę  (G40, G41, Z82.0 wg ICD-10) w wybranych krajach europejskich w latach 2014 i 2019</t>
  </si>
  <si>
    <t>Wykres 2.1: Liczba świadczeń (linia) oraz liczba pacjentów (słupki), którym udzielono świadczenia z rozpoznaniem głównym padaczki lub stanu padaczkowego (G40, G41 wg ICD-10, w tys.) (2014-2021)</t>
  </si>
  <si>
    <t>Liczba pacjentów (w tys.)</t>
  </si>
  <si>
    <t>Liczba świadczeń (w tys.)</t>
  </si>
  <si>
    <t>Źródło: opracowanie własne na podstawie danych NFZ</t>
  </si>
  <si>
    <t>Wykres 2.2: Wartość refundacji świadczeń udzielonych z powodu padaczki lub stanu padaczkowego (G40, G41 wg ICD-10, w mln zł) (2014-2021)</t>
  </si>
  <si>
    <t>Wartość refundacji (w mln zł)</t>
  </si>
  <si>
    <t xml:space="preserve">Wartość refundacji świadczeń odnosi się do świadczeń, dla których wartość rozliczonego świadczenia była większa od zera lub świadczenie zostało sprawozdane w ramach ryczałtu PSZ (nie uwzględnia zatem m.in. świadczeń udzielonych w ramach stawki kapitacyjnej POZ, szpitalnych oddziałów ratunkowych).  </t>
  </si>
  <si>
    <t>W przypadku świadczeń sprawozdanych w ramach ryczałtu systemu podstawowego szpitalnego zabezpieczenia świadczeń opieki zdrowotnej uwzględniono ich wartość w oparciu o cenę jednostki sprawozdawczej ryczałtu systemu zabezpieczenia obowiązującą w danym okresie rozliczeniowym.</t>
  </si>
  <si>
    <t>Wykres 2.3: Liczba świadczeń udzielonych z powodu padaczki lub stanu padaczkowego (G40, G41 wg ICD-10, w tys.) wg rodzaju świadczeń (2014-2021)</t>
  </si>
  <si>
    <t>Rodzaj świadczeń</t>
  </si>
  <si>
    <t>Ambulatoryjne świadczenia specjalistyczne</t>
  </si>
  <si>
    <t>Podstawowa opieka zdrowotna</t>
  </si>
  <si>
    <t>Ratownictwo medyczne</t>
  </si>
  <si>
    <t>Leczenie szpitalne</t>
  </si>
  <si>
    <t>Pozostałe</t>
  </si>
  <si>
    <t>Wykres 2.4: Liczba świadczeń udzielonych z powodu padaczki lub stanu padaczkowego (G40, G41 wg ICD-10, w tys.) wg rodzaju świadczeń z uwzględnieniem świadczeń w POZ z rozpoznaniem Z76/Z76.0 (2014-2021)</t>
  </si>
  <si>
    <t>POZ Z76/Z76.0</t>
  </si>
  <si>
    <t>POZ Z76/Z76.0 - świadczenia sprawozdane w podstawowej opiece zdrowotnej z rozpoznaniem głównym Z76 lub Z76.0 wg ICD-10 udzielone pacjentom, którzy zrealizowali receptę na refundowane leki przeciwpadaczkowe wystawioną w ramach tego świadczenia i w latach 2008-2021 mieli choć raz udzielone świadczenie z rozpoznaniem G40 lub G41 wg ICD-10.</t>
  </si>
  <si>
    <t>Tabela 2.1: Liczba pacjentów, liczba i wartość refundacji świadczeń udzielonych z powodu padaczki lub stanu padaczkowego (G40, G41 wg ICD-10) wg rodzaju świadczeń (2014-2021)</t>
  </si>
  <si>
    <t>Wartość świadczeń (w mln zł)</t>
  </si>
  <si>
    <t>AMBULATORYJNE ŚWIADCZENIA SPECJALISTYCZNE</t>
  </si>
  <si>
    <t>PODSTAWOWA OPIEKA ZDROWOTNA</t>
  </si>
  <si>
    <t>RATOWNICTWO MEDYCZNE</t>
  </si>
  <si>
    <t>LECZENIE SZPITALNE</t>
  </si>
  <si>
    <t>REHABILITACJA LECZNICZA</t>
  </si>
  <si>
    <t>ŚWIADCZENIA PIELĘGNACYJNE I OPIEKUŃCZE</t>
  </si>
  <si>
    <t>ŚWIADCZENIA ODRĘBNIE KONTRAKTOWANE</t>
  </si>
  <si>
    <t>Ogółem</t>
  </si>
  <si>
    <t>W przypadku świadczeń sprawozdanych w podstawowej opiece zdrowotnej i w ratownictwie medycznym nie uwzględniono wartości refundacji świadczeń z uwagi na odmienny sposób finansowania (w przypadku ratownictwa finansowanie ryczałtowe, w przypadku podstawowej opieki zdrowotnej finansowanie głównie na podstawie stawki kapitacyjnej).</t>
  </si>
  <si>
    <t>Tabela 2.1a: Liczba pacjentów, liczba i wartość refundacji świadczeń udzielonych wg padaczki lub stanu padaczkowego (G40, G41 wg ICD-10)(2014-2021)</t>
  </si>
  <si>
    <t>Rozpoznanie główne ICD-10</t>
  </si>
  <si>
    <t>Wartość refundacji świadczeń (w mln zł)</t>
  </si>
  <si>
    <t>G40</t>
  </si>
  <si>
    <t>G41</t>
  </si>
  <si>
    <t>Tabela 2.1b: Liczba pacjentów i wartość refundacji świadczeń udzielonych z rozpoznaniem głównym padaczki lub stanu padaczkowego (G40, G41 wg ICD-10) wg OW NFZ (2014-2021)</t>
  </si>
  <si>
    <t>OW NFZ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</si>
  <si>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</si>
  <si>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</si>
  <si>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</si>
  <si>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</si>
  <si>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</si>
  <si>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</si>
  <si>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</si>
  <si>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</si>
  <si>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</si>
  <si>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</si>
  <si>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</si>
  <si>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</si>
  <si>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</si>
  <si>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</si>
  <si>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</si>
  <si>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</si>
  <si>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Tabela 2.2: Liczba pacjentów, liczba świadczeń i średni czas hospitalizacji wg najczęściej rozliczanych produktów dla świadczeń udzielonych z rozpoznaniem głównym padaczki lub stanu padaczkowego (G40, G41 wg ICD-10) (2014-2021)</t>
  </si>
  <si>
    <t>Produkt/kategoria</t>
  </si>
  <si>
    <t>Średni czas trwania (w dniach)</t>
  </si>
  <si>
    <t>Wyłącznie SOR/IP</t>
  </si>
  <si>
    <t>P23 PADACZKA</t>
  </si>
  <si>
    <t>A67 PADACZKA - DIAGNOSTYKA I LECZENIE &gt; 3 DNI</t>
  </si>
  <si>
    <t>A66 PADACZKA - DIAGNOSTYKA I LECZENIE</t>
  </si>
  <si>
    <t>OAiIT</t>
  </si>
  <si>
    <t>A87A INNE CHOROBY UKŁADU NERWOWEGO&gt;17 R.Ż.</t>
  </si>
  <si>
    <t>A87B INNE CHOROBY UKŁADU NERWOWEGO&lt;18 R.Ż.</t>
  </si>
  <si>
    <t>A87 INNE CHOROBY UKŁADU NERWOWEGO</t>
  </si>
  <si>
    <t>Tabela 2.3: Liczba hospitalizacji oraz wartość refundacji świadczeń zabiegowych z grupy JGP A - Choroby układu nerwowego dla świadczeń udzielonych z rozpoznaniem głównym padaczki lub stanu padaczkowego (G40, G41 wg ICD-10) (2014-2021)</t>
  </si>
  <si>
    <t>Produkt</t>
  </si>
  <si>
    <t>Liczba hospitalizacji</t>
  </si>
  <si>
    <t>Wartość refundacji (w tys. zł)</t>
  </si>
  <si>
    <t>A03 wszczepienie stymulatora struktur głębokich mózgu/stymulatora nerwu błędnego</t>
  </si>
  <si>
    <t>58</t>
  </si>
  <si>
    <t>A11 kompleksowe zabiegi wewnątrzczaszkowe</t>
  </si>
  <si>
    <t>33</t>
  </si>
  <si>
    <t>A12 duże zabiegi wewnątrzczaszkowe</t>
  </si>
  <si>
    <t>6</t>
  </si>
  <si>
    <t>A13 średnie zabiegi wewnątrzczaszkowe</t>
  </si>
  <si>
    <t>&lt;5</t>
  </si>
  <si>
    <t>53</t>
  </si>
  <si>
    <t>36</t>
  </si>
  <si>
    <t>75</t>
  </si>
  <si>
    <t>25</t>
  </si>
  <si>
    <t>7</t>
  </si>
  <si>
    <t>63</t>
  </si>
  <si>
    <t>22</t>
  </si>
  <si>
    <t>69</t>
  </si>
  <si>
    <t>32</t>
  </si>
  <si>
    <t>83</t>
  </si>
  <si>
    <t>13</t>
  </si>
  <si>
    <t>74</t>
  </si>
  <si>
    <t>10</t>
  </si>
  <si>
    <t>97</t>
  </si>
  <si>
    <t>Wykres 3.1: Liczba pacjentów (w tys.) realizujących recepty na refundowane leki przeciwpadaczkowe (2014-2021)</t>
  </si>
  <si>
    <t>Pacjenci</t>
  </si>
  <si>
    <t>z rozpoznaniem padaczki w danych NFZ</t>
  </si>
  <si>
    <t>bez rozpoznania padaczki w danych NFZ</t>
  </si>
  <si>
    <t>Leki przeciwpadaczkowe zostały zdefiniowane jako leki wchodzące w skład grupy limitowej "leki przeciwpadaczkowe" w obwieszczeniu Ministra Zdrowia.</t>
  </si>
  <si>
    <t>Informacja o rozpoznaniu padaczki odnosi się do faktu udzielenia pacjentowi świadczenia z rozpoznaniem głównym padaczki lub stanu przeciwpadaczkowego (G40 lub G41 wg ICD-10) w latach 2008-2021.</t>
  </si>
  <si>
    <t>Wykres 3.2: Wartość refundacji leków przeciwpadaczkowych (w mln zł) (2014-2021)</t>
  </si>
  <si>
    <t>Refundacja dla pacjentów</t>
  </si>
  <si>
    <t>Refundacja (w mln zł)</t>
  </si>
  <si>
    <t>Wartość refundacji obejmuje wartość refundacji NFZ oraz dopłaty z budżetu MZ (m.in. w ramach programu Leki75+).</t>
  </si>
  <si>
    <t>Wykres 3.3: Wydatki na refundowane leki przeciwpadaczkowe (w mln zł) - słupki oraz ilość DDD leków przeciwpadaczkowych (w mln) - linia (2014-2021)</t>
  </si>
  <si>
    <t>Liczba DDD (w mln)</t>
  </si>
  <si>
    <t>Refundacja leków przeciwpadaczkowych (w mln zł)</t>
  </si>
  <si>
    <t>Dopłaty pacjentów do leków przeciwpadaczkowych (w mln zł)</t>
  </si>
  <si>
    <t>DDD - dobowa dawka leku ustalona przez WHO, ang. defined daily dose</t>
  </si>
  <si>
    <t>Tabela 3.1: Wartość refundacji, liczba pacjentów, odsetek pacjentów realizujących recepty na leki przeciwpadaczkowe, którzy mieli udzielone świadczenie z rozpoznaniem padaczki lub stanu padaczkowego (2014-2021)</t>
  </si>
  <si>
    <t>Wykres 3.4: Wartość refundacji leków przeciwpadaczkowych (w tys. zł) wg substancji czynnych (2021)</t>
  </si>
  <si>
    <t>Substancja czynna</t>
  </si>
  <si>
    <t>Natrii valproas + Acidum valproicum</t>
  </si>
  <si>
    <t>Levetiracetamum</t>
  </si>
  <si>
    <t>Lamotriginum</t>
  </si>
  <si>
    <t>Carbamazepinum</t>
  </si>
  <si>
    <t>Natrii valproas</t>
  </si>
  <si>
    <t>Oxcarbazepinum</t>
  </si>
  <si>
    <t>Topiramatum</t>
  </si>
  <si>
    <t>Gabapentinum</t>
  </si>
  <si>
    <t>Brivaracetamum</t>
  </si>
  <si>
    <t>Lacosamidum</t>
  </si>
  <si>
    <t>Vigabatrinum</t>
  </si>
  <si>
    <t>Acidum valproicum</t>
  </si>
  <si>
    <t>Clonazepamum</t>
  </si>
  <si>
    <t>Stiripentolum</t>
  </si>
  <si>
    <t>Tiagabinum</t>
  </si>
  <si>
    <t>Ethosuximidum</t>
  </si>
  <si>
    <t>Phenytoinum</t>
  </si>
  <si>
    <t>Phenobarbitalum</t>
  </si>
  <si>
    <t>Primidonum</t>
  </si>
  <si>
    <t>Tabela 3.2: Wartość refundacji, liczba pacjentów realizujących recepty na leki przeciwpadaczkowe oraz odsetek pacjentów, którzy mieli udzielone świadczenie z rozpoznaniem padaczki lub stanu padaczkowego wg substancji (2021)</t>
  </si>
  <si>
    <t>Magnesii valproas</t>
  </si>
  <si>
    <t>Tabela 3.3: Liczba pacjentów realizujących recepty na określoną liczbę substancji czynnych leków przeciwpadaczkowych wg lat (2014-2021)</t>
  </si>
  <si>
    <t>Liczba substancji</t>
  </si>
  <si>
    <t>1</t>
  </si>
  <si>
    <t>2</t>
  </si>
  <si>
    <t>3</t>
  </si>
  <si>
    <t>4</t>
  </si>
  <si>
    <t>5</t>
  </si>
  <si>
    <t>Tabela 3.4: Wartość refundacji, liczba pacjentów realizujących recepty na leki przeciwpadaczkowe oraz odsetek pacjentów, którzy mieli udzielone świadczenie z rozpoznaniem głównym padaczki lub stanu padaczkowego (G40 lub G41 wg ICD-10) w latach 2008-2021 dla wybranych 10 leków o najwyższej wartości refundacji (2021)</t>
  </si>
  <si>
    <t>Lp.</t>
  </si>
  <si>
    <t>Nazwa leku</t>
  </si>
  <si>
    <t>Depakine Chrono 500, tabl. powl. o przedłużonym uwalnianiu, 145+333 mg</t>
  </si>
  <si>
    <t>Depakine Chrono 300, tabl. powl. o przedłużonym uwalnianiu, 87+200 mg</t>
  </si>
  <si>
    <t>Neurotop retard 300, tabl. o przedłużonym uwalnianiu, 300 mg</t>
  </si>
  <si>
    <t>Tegretol CR 400, tabl. o zmodyfikowanym uwalnianiu, 400 mg</t>
  </si>
  <si>
    <t>Finlepsin 200, tabl. o przedłużonym uwalnianiu, 200 mg</t>
  </si>
  <si>
    <t>Clonazepamum TZF, tabl., 2 mg</t>
  </si>
  <si>
    <t>Amizepin, tabl., 200 mg</t>
  </si>
  <si>
    <t>Lamitrin, tabl., 100 mg</t>
  </si>
  <si>
    <t>Absenor, tabl. o przedłużonym uwalnianiu, 500 mg</t>
  </si>
  <si>
    <t>Absenor, tabl. o przedłużonym uwalnianiu, 300 mg</t>
  </si>
  <si>
    <t>-</t>
  </si>
  <si>
    <t xml:space="preserve">W raporcie opublikowanym w 2020 roku występował błąd w liczbie DDD, dlatego zaprezentowane liczby DDD różnią się od wartości w raporcie w pdf. </t>
  </si>
  <si>
    <t>6 i więcej</t>
  </si>
  <si>
    <t>Odsetek pacjentów z rozp. G40, G41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</si>
</sst>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164" fontId="1" fillId="0" borderId="6" xfId="0" applyNumberFormat="1" applyFont="1" applyBorder="1"/>
    <xf numFmtId="165" fontId="1" fillId="0" borderId="6" xfId="0" applyNumberFormat="1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/>
    <xf numFmtId="0" fontId="3" fillId="0" borderId="0" xfId="0" applyFont="1"/>
    <xf numFmtId="165" fontId="1" fillId="0" borderId="0" xfId="0" applyNumberFormat="1" applyFont="1"/>
    <xf numFmtId="165" fontId="1" fillId="0" borderId="2" xfId="0" applyNumberFormat="1" applyFont="1" applyBorder="1"/>
    <xf numFmtId="165" fontId="1" fillId="0" borderId="6" xfId="0" applyNumberFormat="1" applyFont="1" applyBorder="1"/>
    <xf numFmtId="165" fontId="1" fillId="0" borderId="8" xfId="0" applyNumberFormat="1" applyFont="1" applyBorder="1"/>
    <xf numFmtId="165" fontId="1" fillId="0" borderId="0" xfId="0" applyNumberFormat="1" applyFont="1"/>
    <xf numFmtId="165" fontId="1" fillId="0" borderId="2" xfId="0" applyNumberFormat="1" applyFont="1" applyBorder="1"/>
    <xf numFmtId="165" fontId="1" fillId="0" borderId="6" xfId="0" applyNumberFormat="1" applyFont="1" applyBorder="1"/>
    <xf numFmtId="165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0" xfId="0" applyNumberFormat="1" applyFont="1"/>
    <xf numFmtId="164" fontId="1" fillId="0" borderId="6" xfId="0" applyNumberFormat="1" applyFont="1" applyBorder="1"/>
    <xf numFmtId="164" fontId="1" fillId="0" borderId="0" xfId="0" applyNumberFormat="1" applyFont="1"/>
    <xf numFmtId="164" fontId="1" fillId="0" borderId="6" xfId="0" applyNumberFormat="1" applyFont="1" applyBorder="1"/>
    <xf numFmtId="164" fontId="1" fillId="0" borderId="0" xfId="0" applyNumberFormat="1" applyFont="1"/>
    <xf numFmtId="4" fontId="1" fillId="0" borderId="2" xfId="0" applyNumberFormat="1" applyFont="1" applyBorder="1"/>
    <xf numFmtId="164" fontId="1" fillId="0" borderId="6" xfId="0" applyNumberFormat="1" applyFont="1" applyBorder="1"/>
    <xf numFmtId="4" fontId="1" fillId="0" borderId="8" xfId="0" applyNumberFormat="1" applyFont="1" applyBorder="1"/>
    <xf numFmtId="164" fontId="1" fillId="0" borderId="0" xfId="0" applyNumberFormat="1" applyFont="1"/>
    <xf numFmtId="164" fontId="1" fillId="0" borderId="6" xfId="0" applyNumberFormat="1" applyFont="1" applyBorder="1"/>
    <xf numFmtId="3" fontId="1" fillId="0" borderId="0" xfId="0" applyNumberFormat="1" applyFont="1"/>
    <xf numFmtId="3" fontId="1" fillId="0" borderId="6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0" xfId="0" applyNumberFormat="1" applyFont="1"/>
    <xf numFmtId="164" fontId="1" fillId="0" borderId="6" xfId="0" applyNumberFormat="1" applyFont="1" applyBorder="1"/>
    <xf numFmtId="164" fontId="1" fillId="0" borderId="0" xfId="0" applyNumberFormat="1" applyFont="1"/>
    <xf numFmtId="165" fontId="1" fillId="0" borderId="2" xfId="0" applyNumberFormat="1" applyFont="1" applyBorder="1"/>
    <xf numFmtId="164" fontId="1" fillId="0" borderId="6" xfId="0" applyNumberFormat="1" applyFont="1" applyBorder="1"/>
    <xf numFmtId="165" fontId="1" fillId="0" borderId="8" xfId="0" applyNumberFormat="1" applyFont="1" applyBorder="1"/>
    <xf numFmtId="164" fontId="1" fillId="0" borderId="0" xfId="0" applyNumberFormat="1" applyFont="1"/>
    <xf numFmtId="165" fontId="1" fillId="0" borderId="2" xfId="0" applyNumberFormat="1" applyFont="1" applyBorder="1"/>
    <xf numFmtId="164" fontId="1" fillId="0" borderId="6" xfId="0" applyNumberFormat="1" applyFont="1" applyBorder="1"/>
    <xf numFmtId="165" fontId="1" fillId="0" borderId="8" xfId="0" applyNumberFormat="1" applyFont="1" applyBorder="1"/>
    <xf numFmtId="3" fontId="1" fillId="0" borderId="2" xfId="0" applyNumberFormat="1" applyFont="1" applyBorder="1"/>
    <xf numFmtId="164" fontId="1" fillId="0" borderId="2" xfId="0" applyNumberFormat="1" applyFont="1" applyBorder="1"/>
    <xf numFmtId="3" fontId="1" fillId="0" borderId="8" xfId="0" applyNumberFormat="1" applyFont="1" applyBorder="1"/>
    <xf numFmtId="164" fontId="1" fillId="0" borderId="8" xfId="0" applyNumberFormat="1" applyFont="1" applyBorder="1"/>
    <xf numFmtId="3" fontId="1" fillId="0" borderId="0" xfId="0" applyNumberFormat="1" applyFont="1"/>
    <xf numFmtId="164" fontId="1" fillId="0" borderId="0" xfId="0" applyNumberFormat="1" applyFont="1"/>
    <xf numFmtId="165" fontId="1" fillId="0" borderId="2" xfId="0" applyNumberFormat="1" applyFont="1" applyBorder="1"/>
    <xf numFmtId="3" fontId="1" fillId="0" borderId="6" xfId="0" applyNumberFormat="1" applyFont="1" applyBorder="1"/>
    <xf numFmtId="164" fontId="1" fillId="0" borderId="6" xfId="0" applyNumberFormat="1" applyFont="1" applyBorder="1"/>
    <xf numFmtId="165" fontId="1" fillId="0" borderId="8" xfId="0" applyNumberFormat="1" applyFont="1" applyBorder="1"/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164" fontId="1" fillId="0" borderId="2" xfId="0" quotePrefix="1" applyNumberFormat="1" applyFont="1" applyBorder="1" applyAlignment="1">
      <alignment horizontal="right"/>
    </xf>
    <xf numFmtId="0" fontId="1" fillId="0" borderId="2" xfId="0" quotePrefix="1" applyFont="1" applyBorder="1" applyAlignment="1">
      <alignment horizontal="right"/>
    </xf>
    <xf numFmtId="166" fontId="1" fillId="0" borderId="2" xfId="0" applyNumberFormat="1" applyFont="1" applyBorder="1"/>
    <xf numFmtId="166" fontId="1" fillId="0" borderId="8" xfId="0" applyNumberFormat="1" applyFont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1" fillId="0" borderId="12" xfId="0" applyFont="1" applyBorder="1"/>
    <xf numFmtId="3" fontId="1" fillId="0" borderId="0" xfId="0" applyNumberFormat="1" applyFont="1" applyBorder="1"/>
    <xf numFmtId="164" fontId="1" fillId="0" borderId="13" xfId="0" applyNumberFormat="1" applyFont="1" applyBorder="1"/>
    <xf numFmtId="0" fontId="1" fillId="0" borderId="14" xfId="0" applyFont="1" applyBorder="1"/>
    <xf numFmtId="3" fontId="1" fillId="0" borderId="15" xfId="0" applyNumberFormat="1" applyFont="1" applyBorder="1"/>
    <xf numFmtId="164" fontId="1" fillId="0" borderId="16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</xdr:row>
      <xdr:rowOff>0</xdr:rowOff>
    </xdr:from>
    <xdr:ext cx="6484576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31627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32301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4885200" cy="65136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0" y="381000"/>
          <a:ext cx="4885200" cy="65136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761999</xdr:colOff>
      <xdr:row>2</xdr:row>
      <xdr:rowOff>0</xdr:rowOff>
    </xdr:from>
    <xdr:ext cx="4886325" cy="65151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499" y="381000"/>
          <a:ext cx="4886325" cy="65151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31627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</xdr:row>
      <xdr:rowOff>142875</xdr:rowOff>
    </xdr:from>
    <xdr:ext cx="531627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6700" y="333375"/>
          <a:ext cx="5316274" cy="4320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97954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97954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31627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31627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/>
  </sheetViews>
  <sheetFormatPr defaultColWidth="11.42578125" defaultRowHeight="15" x14ac:dyDescent="0.25"/>
  <sheetData>
    <row r="1" spans="1:1" x14ac:dyDescent="0.25">
      <c r="A1" s="13" t="str">
        <f>HYPERLINK("#'Wykres 1.1'!A1", "Wykres 1.1: Liczba osób chorych na padaczkę (G40, G41, Z82.0 wg ICD-10) w Polsce (2000-2019) jako odsetek ludności (lewy wykres) i w wartościach bezwzględnych (prawy wykres) wg płci")</f>
        <v>Wykres 1.1: Liczba osób chorych na padaczkę (G40, G41, Z82.0 wg ICD-10) w Polsce (2000-2019) jako odsetek ludności (lewy wykres) i w wartościach bezwzględnych (prawy wykres) wg płci</v>
      </c>
    </row>
    <row r="2" spans="1:1" x14ac:dyDescent="0.25">
      <c r="A2" s="13" t="str">
        <f>HYPERLINK("#'Wykres 1.2a'!A1", "Wykres 1.2a: Odsetek osób chorych na padaczkę  (G40, G41, Z82.0 wg ICD-10) w wybranych krajach europejskich w latach 2014 i 2019")</f>
        <v>Wykres 1.2a: Odsetek osób chorych na padaczkę  (G40, G41, Z82.0 wg ICD-10) w wybranych krajach europejskich w latach 2014 i 2019</v>
      </c>
    </row>
    <row r="3" spans="1:1" x14ac:dyDescent="0.25">
      <c r="A3" s="13" t="str">
        <f>HYPERLINK("#'Wykres 1.2b'!A1", "Wykres 1.2b: Standaryzowany wiekiem odsetek osób chorych na padaczkę  (G40, G41, Z82.0 wg ICD-10) w wybranych krajach europejskich w latach 2014 i 2019")</f>
        <v>Wykres 1.2b: Standaryzowany wiekiem odsetek osób chorych na padaczkę  (G40, G41, Z82.0 wg ICD-10) w wybranych krajach europejskich w latach 2014 i 2019</v>
      </c>
    </row>
    <row r="4" spans="1:1" x14ac:dyDescent="0.25">
      <c r="A4" s="13" t="str">
        <f>HYPERLINK("#'Wykres 2.1'!A1", "Wykres 2.1: Liczba świadczeń (linia) oraz liczba pacjentów (słupki), którym udzielono świadczenia z rozpoznaniem głównym padaczki lub stanu padaczkowego (G40, G41 wg ICD-10, w tys.) (2014-2021)")</f>
        <v>Wykres 2.1: Liczba świadczeń (linia) oraz liczba pacjentów (słupki), którym udzielono świadczenia z rozpoznaniem głównym padaczki lub stanu padaczkowego (G40, G41 wg ICD-10, w tys.) (2014-2021)</v>
      </c>
    </row>
    <row r="5" spans="1:1" x14ac:dyDescent="0.25">
      <c r="A5" s="13" t="str">
        <f>HYPERLINK("#'Wykres 2.2'!A1", "Wykres 2.2: Wartość refundacji świadczeń udzielonych z powodu padaczki lub stanu padaczkowego (G40, G41 wg ICD-10, w mln zł) (2014-2021)")</f>
        <v>Wykres 2.2: Wartość refundacji świadczeń udzielonych z powodu padaczki lub stanu padaczkowego (G40, G41 wg ICD-10, w mln zł) (2014-2021)</v>
      </c>
    </row>
    <row r="6" spans="1:1" x14ac:dyDescent="0.25">
      <c r="A6" s="13" t="str">
        <f>HYPERLINK("#'Wykres 2.3'!A1", "Wykres 2.3: Liczba świadczeń udzielonych z powodu padaczki lub stanu padaczkowego (G40, G41 wg ICD-10, w tys.) wg rodzaju świadczeń (2014-2021)")</f>
        <v>Wykres 2.3: Liczba świadczeń udzielonych z powodu padaczki lub stanu padaczkowego (G40, G41 wg ICD-10, w tys.) wg rodzaju świadczeń (2014-2021)</v>
      </c>
    </row>
    <row r="7" spans="1:1" x14ac:dyDescent="0.25">
      <c r="A7" s="13" t="str">
        <f>HYPERLINK("#'Wykres 2.4'!A1", "Wykres 2.4: Liczba świadczeń udzielonych z powodu padaczki lub stanu padaczkowego (G40, G41 wg ICD-10, w tys.) wg rodzaju świadczeń z uwzględnieniem świadczeń w POZ z rozpoznaniem Z76/Z76.0 (2014-2021)")</f>
        <v>Wykres 2.4: Liczba świadczeń udzielonych z powodu padaczki lub stanu padaczkowego (G40, G41 wg ICD-10, w tys.) wg rodzaju świadczeń z uwzględnieniem świadczeń w POZ z rozpoznaniem Z76/Z76.0 (2014-2021)</v>
      </c>
    </row>
    <row r="8" spans="1:1" x14ac:dyDescent="0.25">
      <c r="A8" s="13" t="str">
        <f>HYPERLINK("#'Tabela 2.1'!A1", "Tabela 2.1: Liczba pacjentów, liczba i wartość refundacji świadczeń udzielonych z powodu padaczki lub stanu padaczkowego (G40, G41 wg ICD-10) wg rodzaju świadczeń (2014-2021)")</f>
        <v>Tabela 2.1: Liczba pacjentów, liczba i wartość refundacji świadczeń udzielonych z powodu padaczki lub stanu padaczkowego (G40, G41 wg ICD-10) wg rodzaju świadczeń (2014-2021)</v>
      </c>
    </row>
    <row r="9" spans="1:1" x14ac:dyDescent="0.25">
      <c r="A9" s="13" t="str">
        <f>HYPERLINK("#'Tabela 2.1a'!A1", "Tabela 2.1a: Liczba pacjentów, liczba i wartość refundacji świadczeń udzielonych wg padaczki lub stanu padaczkowego (G40, G41 wg ICD-10)(2014-2021)")</f>
        <v>Tabela 2.1a: Liczba pacjentów, liczba i wartość refundacji świadczeń udzielonych wg padaczki lub stanu padaczkowego (G40, G41 wg ICD-10)(2014-2021)</v>
      </c>
    </row>
    <row r="10" spans="1:1" x14ac:dyDescent="0.25">
      <c r="A10" s="13" t="str">
        <f>HYPERLINK("#'Tabela 2.1b'!A1", "Tabela 2.1b: Liczba pacjentów i wartość refundacji świadczeń udzielonych z rozpoznaniem głównym padaczki lub stanu padaczkowego (G40, G41 wg ICD-10) wg OW NFZ (2014-2021)")</f>
        <v>Tabela 2.1b: Liczba pacjentów i wartość refundacji świadczeń udzielonych z rozpoznaniem głównym padaczki lub stanu padaczkowego (G40, G41 wg ICD-10) wg OW NFZ (2014-2021)</v>
      </c>
    </row>
    <row r="11" spans="1:1" x14ac:dyDescent="0.25">
      <c r="A11" s="13" t="str">
        <f>HYPERLINK("#'Tabela 2.2'!A1", "Tabela 2.2: Liczba pacjentów, liczba świadczeń i średni czas hospitalizacji wg najczęściej rozliczanych produktów dla świadczeń udzielonych z rozpoznaniem głównym padaczki lub stanu padaczkowego (G40, G41 wg ICD-10) (2014-2021)")</f>
        <v>Tabela 2.2: Liczba pacjentów, liczba świadczeń i średni czas hospitalizacji wg najczęściej rozliczanych produktów dla świadczeń udzielonych z rozpoznaniem głównym padaczki lub stanu padaczkowego (G40, G41 wg ICD-10) (2014-2021)</v>
      </c>
    </row>
    <row r="12" spans="1:1" x14ac:dyDescent="0.25">
      <c r="A12" s="13" t="str">
        <f>HYPERLINK("#'Tabela 2.3'!A1", "Tabela 2.3: Liczba hospitalizacji oraz wartość refundacji świadczeń zabiegowych z grupy JGP A - Choroby układu nerwowego dla świadczeń udzielonych z rozpoznaniem głównym padaczki lub stanu padaczkowego (G40, G41 wg ICD-10) (2014-2021)")</f>
        <v>Tabela 2.3: Liczba hospitalizacji oraz wartość refundacji świadczeń zabiegowych z grupy JGP A - Choroby układu nerwowego dla świadczeń udzielonych z rozpoznaniem głównym padaczki lub stanu padaczkowego (G40, G41 wg ICD-10) (2014-2021)</v>
      </c>
    </row>
    <row r="13" spans="1:1" x14ac:dyDescent="0.25">
      <c r="A13" s="13" t="str">
        <f>HYPERLINK("#'Wykres 3.1'!A1", "Wykres 3.1: Liczba pacjentów (w tys.) realizujących recepty na refundowane leki przeciwpadaczkowe (2014-2021)")</f>
        <v>Wykres 3.1: Liczba pacjentów (w tys.) realizujących recepty na refundowane leki przeciwpadaczkowe (2014-2021)</v>
      </c>
    </row>
    <row r="14" spans="1:1" x14ac:dyDescent="0.25">
      <c r="A14" s="13" t="str">
        <f>HYPERLINK("#'Wykres 3.2'!A1", "Wykres 3.2: Wartość refundacji leków przeciwpadaczkowych (w mln zł) (2014-2021)")</f>
        <v>Wykres 3.2: Wartość refundacji leków przeciwpadaczkowych (w mln zł) (2014-2021)</v>
      </c>
    </row>
    <row r="15" spans="1:1" x14ac:dyDescent="0.25">
      <c r="A15" s="13" t="str">
        <f>HYPERLINK("#'Wykres 3.3'!A1", "Wykres 3.3: Wydatki na refundowane leki przeciwpadaczkowe (w mln zł) - słupki oraz ilość DDD leków przeciwpadaczkowych (w mln) - linia (2014-2021)")</f>
        <v>Wykres 3.3: Wydatki na refundowane leki przeciwpadaczkowe (w mln zł) - słupki oraz ilość DDD leków przeciwpadaczkowych (w mln) - linia (2014-2021)</v>
      </c>
    </row>
    <row r="16" spans="1:1" x14ac:dyDescent="0.25">
      <c r="A16" s="13" t="str">
        <f>HYPERLINK("#'Tabela 3.1'!A1", "Tabela 3.1: Wartość refundacji, liczba pacjentów, odsetek pacjentów realizujących recepty na leki przeciwpadaczkowe, którzy mieli udzielone świadczenie z rozpoznaniem padaczki lub stanu padaczkowego (2014-2021)")</f>
        <v>Tabela 3.1: Wartość refundacji, liczba pacjentów, odsetek pacjentów realizujących recepty na leki przeciwpadaczkowe, którzy mieli udzielone świadczenie z rozpoznaniem padaczki lub stanu padaczkowego (2014-2021)</v>
      </c>
    </row>
    <row r="17" spans="1:1" x14ac:dyDescent="0.25">
      <c r="A17" s="13" t="str">
        <f>HYPERLINK("#'Wykres 3.4'!A1", "Wykres 3.4: Wartość refundacji leków przeciwpadaczkowych (w tys. zł) wg substancji czynnych (2021)")</f>
        <v>Wykres 3.4: Wartość refundacji leków przeciwpadaczkowych (w tys. zł) wg substancji czynnych (2021)</v>
      </c>
    </row>
    <row r="18" spans="1:1" x14ac:dyDescent="0.25">
      <c r="A18" s="13" t="str">
        <f>HYPERLINK("#'Tabela 3.2'!A1", "Tabela 3.2: Wartość refundacji, liczba pacjentów realizujących recepty na leki przeciwpadaczkowe oraz odsetek pacjentów, którzy mieli udzielone świadczenie z rozpoznaniem padaczki lub stanu padaczkowego wg substancji (2021)")</f>
        <v>Tabela 3.2: Wartość refundacji, liczba pacjentów realizujących recepty na leki przeciwpadaczkowe oraz odsetek pacjentów, którzy mieli udzielone świadczenie z rozpoznaniem padaczki lub stanu padaczkowego wg substancji (2021)</v>
      </c>
    </row>
    <row r="19" spans="1:1" x14ac:dyDescent="0.25">
      <c r="A19" s="13" t="str">
        <f>HYPERLINK("#'Tabela 3.3'!A1", "Tabela 3.3: Liczba pacjentów realizujących recepty na określoną liczbę substancji czynnych leków przeciwpadaczkowych wg lat (2014-2021)")</f>
        <v>Tabela 3.3: Liczba pacjentów realizujących recepty na określoną liczbę substancji czynnych leków przeciwpadaczkowych wg lat (2014-2021)</v>
      </c>
    </row>
    <row r="20" spans="1:1" x14ac:dyDescent="0.25">
      <c r="A20" s="13" t="str">
        <f>HYPERLINK("#'Tabela 3.4'!A1", "Tabela 3.4: Wartość refundacji, liczba pacjentów realizujących recepty na leki przeciwpadaczkowe oraz odsetek pacjentów, którzy mieli udzielone świ...")</f>
        <v>Tabela 3.4: Wartość refundacji, liczba pacjentów realizujących recepty na leki przeciwpadaczkowe oraz odsetek pacjentów, którzy mieli udzielone świ...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ColWidth="11.42578125" defaultRowHeight="15" x14ac:dyDescent="0.25"/>
  <cols>
    <col min="1" max="1" width="6.7109375" style="60" customWidth="1"/>
    <col min="2" max="4" width="27.7109375" customWidth="1"/>
    <col min="5" max="5" width="41.7109375" customWidth="1"/>
  </cols>
  <sheetData>
    <row r="1" spans="1:5" x14ac:dyDescent="0.25">
      <c r="A1" s="60" t="s">
        <v>76</v>
      </c>
    </row>
    <row r="3" spans="1:5" x14ac:dyDescent="0.25">
      <c r="A3" s="61" t="s">
        <v>1</v>
      </c>
      <c r="B3" s="5" t="s">
        <v>77</v>
      </c>
      <c r="C3" s="5" t="s">
        <v>48</v>
      </c>
      <c r="D3" s="5" t="s">
        <v>49</v>
      </c>
      <c r="E3" s="7" t="s">
        <v>78</v>
      </c>
    </row>
    <row r="4" spans="1:5" x14ac:dyDescent="0.25">
      <c r="A4" s="62">
        <v>2014</v>
      </c>
      <c r="B4" t="s">
        <v>79</v>
      </c>
      <c r="C4" s="28">
        <v>346.3</v>
      </c>
      <c r="D4" s="28">
        <v>1255.8</v>
      </c>
      <c r="E4" s="51">
        <v>144.69999999999999</v>
      </c>
    </row>
    <row r="5" spans="1:5" x14ac:dyDescent="0.25">
      <c r="A5" s="62">
        <v>2014</v>
      </c>
      <c r="B5" t="s">
        <v>80</v>
      </c>
      <c r="C5" s="28">
        <v>5.9</v>
      </c>
      <c r="D5" s="28">
        <v>7.3</v>
      </c>
      <c r="E5" s="51">
        <v>8.1</v>
      </c>
    </row>
    <row r="6" spans="1:5" x14ac:dyDescent="0.25">
      <c r="A6" s="62">
        <v>2015</v>
      </c>
      <c r="B6" t="s">
        <v>79</v>
      </c>
      <c r="C6" s="28">
        <v>338.2</v>
      </c>
      <c r="D6" s="28">
        <v>1162.7</v>
      </c>
      <c r="E6" s="51">
        <v>145</v>
      </c>
    </row>
    <row r="7" spans="1:5" x14ac:dyDescent="0.25">
      <c r="A7" s="62">
        <v>2015</v>
      </c>
      <c r="B7" t="s">
        <v>80</v>
      </c>
      <c r="C7" s="28">
        <v>5.5</v>
      </c>
      <c r="D7" s="28">
        <v>6.8</v>
      </c>
      <c r="E7" s="51">
        <v>9</v>
      </c>
    </row>
    <row r="8" spans="1:5" x14ac:dyDescent="0.25">
      <c r="A8" s="62">
        <v>2016</v>
      </c>
      <c r="B8" t="s">
        <v>79</v>
      </c>
      <c r="C8" s="28">
        <v>327.9</v>
      </c>
      <c r="D8" s="28">
        <v>1098.0999999999999</v>
      </c>
      <c r="E8" s="51">
        <v>148</v>
      </c>
    </row>
    <row r="9" spans="1:5" x14ac:dyDescent="0.25">
      <c r="A9" s="62">
        <v>2016</v>
      </c>
      <c r="B9" t="s">
        <v>80</v>
      </c>
      <c r="C9" s="28">
        <v>5.0999999999999996</v>
      </c>
      <c r="D9" s="28">
        <v>6.3</v>
      </c>
      <c r="E9" s="51">
        <v>11.6</v>
      </c>
    </row>
    <row r="10" spans="1:5" x14ac:dyDescent="0.25">
      <c r="A10" s="62">
        <v>2017</v>
      </c>
      <c r="B10" t="s">
        <v>79</v>
      </c>
      <c r="C10" s="28">
        <v>317.8</v>
      </c>
      <c r="D10" s="28">
        <v>1025</v>
      </c>
      <c r="E10" s="51">
        <v>147.4</v>
      </c>
    </row>
    <row r="11" spans="1:5" x14ac:dyDescent="0.25">
      <c r="A11" s="62">
        <v>2017</v>
      </c>
      <c r="B11" t="s">
        <v>80</v>
      </c>
      <c r="C11" s="28">
        <v>4.7</v>
      </c>
      <c r="D11" s="28">
        <v>6</v>
      </c>
      <c r="E11" s="51">
        <v>10.5</v>
      </c>
    </row>
    <row r="12" spans="1:5" x14ac:dyDescent="0.25">
      <c r="A12" s="62">
        <v>2018</v>
      </c>
      <c r="B12" t="s">
        <v>79</v>
      </c>
      <c r="C12" s="28">
        <v>307.2</v>
      </c>
      <c r="D12" s="28">
        <v>965.2</v>
      </c>
      <c r="E12" s="51">
        <v>158.5</v>
      </c>
    </row>
    <row r="13" spans="1:5" x14ac:dyDescent="0.25">
      <c r="A13" s="62">
        <v>2018</v>
      </c>
      <c r="B13" t="s">
        <v>80</v>
      </c>
      <c r="C13" s="28">
        <v>4.2</v>
      </c>
      <c r="D13" s="28">
        <v>5.2</v>
      </c>
      <c r="E13" s="51">
        <v>11.7</v>
      </c>
    </row>
    <row r="14" spans="1:5" x14ac:dyDescent="0.25">
      <c r="A14" s="62">
        <v>2019</v>
      </c>
      <c r="B14" t="s">
        <v>79</v>
      </c>
      <c r="C14" s="28">
        <v>300.3</v>
      </c>
      <c r="D14" s="28">
        <v>937.3</v>
      </c>
      <c r="E14" s="51">
        <v>164.6</v>
      </c>
    </row>
    <row r="15" spans="1:5" x14ac:dyDescent="0.25">
      <c r="A15" s="62">
        <v>2019</v>
      </c>
      <c r="B15" t="s">
        <v>80</v>
      </c>
      <c r="C15" s="28">
        <v>4</v>
      </c>
      <c r="D15" s="28">
        <v>4.9000000000000004</v>
      </c>
      <c r="E15" s="51">
        <v>11.2</v>
      </c>
    </row>
    <row r="16" spans="1:5" x14ac:dyDescent="0.25">
      <c r="A16" s="62">
        <v>2020</v>
      </c>
      <c r="B16" t="s">
        <v>79</v>
      </c>
      <c r="C16" s="28">
        <v>268.89999999999998</v>
      </c>
      <c r="D16" s="28">
        <v>810.8</v>
      </c>
      <c r="E16" s="51">
        <v>130.1</v>
      </c>
    </row>
    <row r="17" spans="1:5" x14ac:dyDescent="0.25">
      <c r="A17" s="62">
        <v>2020</v>
      </c>
      <c r="B17" t="s">
        <v>80</v>
      </c>
      <c r="C17" s="28">
        <v>3.2</v>
      </c>
      <c r="D17" s="28">
        <v>4.3</v>
      </c>
      <c r="E17" s="51">
        <v>7.6</v>
      </c>
    </row>
    <row r="18" spans="1:5" x14ac:dyDescent="0.25">
      <c r="A18" s="62">
        <v>2021</v>
      </c>
      <c r="B18" t="s">
        <v>79</v>
      </c>
      <c r="C18" s="28">
        <v>264.3</v>
      </c>
      <c r="D18" s="28">
        <v>813.8</v>
      </c>
      <c r="E18" s="51">
        <v>155.80000000000001</v>
      </c>
    </row>
    <row r="19" spans="1:5" x14ac:dyDescent="0.25">
      <c r="A19" s="63">
        <v>2021</v>
      </c>
      <c r="B19" s="12" t="s">
        <v>80</v>
      </c>
      <c r="C19" s="29">
        <v>3.3</v>
      </c>
      <c r="D19" s="29">
        <v>4.4000000000000004</v>
      </c>
      <c r="E19" s="53">
        <v>11.4</v>
      </c>
    </row>
    <row r="21" spans="1:5" x14ac:dyDescent="0.25">
      <c r="A21" s="60" t="s">
        <v>50</v>
      </c>
    </row>
    <row r="23" spans="1:5" x14ac:dyDescent="0.25">
      <c r="A23" s="60" t="s">
        <v>53</v>
      </c>
    </row>
    <row r="24" spans="1:5" x14ac:dyDescent="0.25">
      <c r="A24" s="60" t="s">
        <v>54</v>
      </c>
    </row>
    <row r="26" spans="1:5" x14ac:dyDescent="0.25">
      <c r="A26" s="6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8"/>
  <sheetViews>
    <sheetView workbookViewId="0"/>
  </sheetViews>
  <sheetFormatPr defaultColWidth="11.42578125" defaultRowHeight="15" x14ac:dyDescent="0.25"/>
  <cols>
    <col min="1" max="1" width="6.7109375" style="60" customWidth="1"/>
    <col min="2" max="2" width="20.7109375" customWidth="1"/>
    <col min="3" max="3" width="27.7109375" customWidth="1"/>
    <col min="4" max="4" width="41.7109375" customWidth="1"/>
  </cols>
  <sheetData>
    <row r="1" spans="1:4" x14ac:dyDescent="0.25">
      <c r="A1" s="60" t="s">
        <v>81</v>
      </c>
    </row>
    <row r="3" spans="1:4" x14ac:dyDescent="0.25">
      <c r="A3" s="61" t="s">
        <v>1</v>
      </c>
      <c r="B3" s="5" t="s">
        <v>82</v>
      </c>
      <c r="C3" s="5" t="s">
        <v>48</v>
      </c>
      <c r="D3" s="7" t="s">
        <v>78</v>
      </c>
    </row>
    <row r="4" spans="1:4" x14ac:dyDescent="0.25">
      <c r="A4" s="62">
        <v>2014</v>
      </c>
      <c r="B4" t="s">
        <v>83</v>
      </c>
      <c r="C4" s="30">
        <v>25.4</v>
      </c>
      <c r="D4" s="31">
        <v>10.86</v>
      </c>
    </row>
    <row r="5" spans="1:4" x14ac:dyDescent="0.25">
      <c r="A5" s="62">
        <v>2014</v>
      </c>
      <c r="B5" t="s">
        <v>84</v>
      </c>
      <c r="C5" s="30">
        <v>18.3</v>
      </c>
      <c r="D5" s="31">
        <v>7.98</v>
      </c>
    </row>
    <row r="6" spans="1:4" x14ac:dyDescent="0.25">
      <c r="A6" s="62">
        <v>2014</v>
      </c>
      <c r="B6" t="s">
        <v>85</v>
      </c>
      <c r="C6" s="30">
        <v>21.6</v>
      </c>
      <c r="D6" s="31">
        <v>8.9600000000000009</v>
      </c>
    </row>
    <row r="7" spans="1:4" x14ac:dyDescent="0.25">
      <c r="A7" s="62">
        <v>2014</v>
      </c>
      <c r="B7" t="s">
        <v>86</v>
      </c>
      <c r="C7" s="30">
        <v>9.6</v>
      </c>
      <c r="D7" s="31">
        <v>2.69</v>
      </c>
    </row>
    <row r="8" spans="1:4" x14ac:dyDescent="0.25">
      <c r="A8" s="62">
        <v>2014</v>
      </c>
      <c r="B8" t="s">
        <v>87</v>
      </c>
      <c r="C8" s="30">
        <v>23.4</v>
      </c>
      <c r="D8" s="31">
        <v>8.2899999999999991</v>
      </c>
    </row>
    <row r="9" spans="1:4" x14ac:dyDescent="0.25">
      <c r="A9" s="62">
        <v>2014</v>
      </c>
      <c r="B9" t="s">
        <v>88</v>
      </c>
      <c r="C9" s="30">
        <v>32.799999999999997</v>
      </c>
      <c r="D9" s="31">
        <v>15.41</v>
      </c>
    </row>
    <row r="10" spans="1:4" x14ac:dyDescent="0.25">
      <c r="A10" s="62">
        <v>2014</v>
      </c>
      <c r="B10" t="s">
        <v>89</v>
      </c>
      <c r="C10" s="30">
        <v>48.5</v>
      </c>
      <c r="D10" s="31">
        <v>28.08</v>
      </c>
    </row>
    <row r="11" spans="1:4" x14ac:dyDescent="0.25">
      <c r="A11" s="62">
        <v>2014</v>
      </c>
      <c r="B11" t="s">
        <v>90</v>
      </c>
      <c r="C11" s="30">
        <v>8.1999999999999993</v>
      </c>
      <c r="D11" s="31">
        <v>3.97</v>
      </c>
    </row>
    <row r="12" spans="1:4" x14ac:dyDescent="0.25">
      <c r="A12" s="62">
        <v>2014</v>
      </c>
      <c r="B12" t="s">
        <v>91</v>
      </c>
      <c r="C12" s="30">
        <v>20.9</v>
      </c>
      <c r="D12" s="31">
        <v>10.71</v>
      </c>
    </row>
    <row r="13" spans="1:4" x14ac:dyDescent="0.25">
      <c r="A13" s="62">
        <v>2014</v>
      </c>
      <c r="B13" t="s">
        <v>92</v>
      </c>
      <c r="C13" s="30">
        <v>8.8000000000000007</v>
      </c>
      <c r="D13" s="31">
        <v>3.36</v>
      </c>
    </row>
    <row r="14" spans="1:4" x14ac:dyDescent="0.25">
      <c r="A14" s="62">
        <v>2014</v>
      </c>
      <c r="B14" t="s">
        <v>93</v>
      </c>
      <c r="C14" s="30">
        <v>20.9</v>
      </c>
      <c r="D14" s="31">
        <v>6.25</v>
      </c>
    </row>
    <row r="15" spans="1:4" x14ac:dyDescent="0.25">
      <c r="A15" s="62">
        <v>2014</v>
      </c>
      <c r="B15" t="s">
        <v>94</v>
      </c>
      <c r="C15" s="30">
        <v>46</v>
      </c>
      <c r="D15" s="31">
        <v>17.7</v>
      </c>
    </row>
    <row r="16" spans="1:4" x14ac:dyDescent="0.25">
      <c r="A16" s="62">
        <v>2014</v>
      </c>
      <c r="B16" t="s">
        <v>95</v>
      </c>
      <c r="C16" s="30">
        <v>12.6</v>
      </c>
      <c r="D16" s="31">
        <v>4.12</v>
      </c>
    </row>
    <row r="17" spans="1:4" x14ac:dyDescent="0.25">
      <c r="A17" s="62">
        <v>2014</v>
      </c>
      <c r="B17" t="s">
        <v>96</v>
      </c>
      <c r="C17" s="30">
        <v>11.9</v>
      </c>
      <c r="D17" s="31">
        <v>4.29</v>
      </c>
    </row>
    <row r="18" spans="1:4" x14ac:dyDescent="0.25">
      <c r="A18" s="62">
        <v>2014</v>
      </c>
      <c r="B18" t="s">
        <v>97</v>
      </c>
      <c r="C18" s="30">
        <v>31.9</v>
      </c>
      <c r="D18" s="31">
        <v>14.52</v>
      </c>
    </row>
    <row r="19" spans="1:4" x14ac:dyDescent="0.25">
      <c r="A19" s="62">
        <v>2014</v>
      </c>
      <c r="B19" t="s">
        <v>98</v>
      </c>
      <c r="C19" s="30">
        <v>14.9</v>
      </c>
      <c r="D19" s="31">
        <v>5.64</v>
      </c>
    </row>
    <row r="20" spans="1:4" x14ac:dyDescent="0.25">
      <c r="A20" s="62">
        <v>2015</v>
      </c>
      <c r="B20" t="s">
        <v>83</v>
      </c>
      <c r="C20" s="30">
        <v>24.6</v>
      </c>
      <c r="D20" s="31">
        <v>10.46</v>
      </c>
    </row>
    <row r="21" spans="1:4" x14ac:dyDescent="0.25">
      <c r="A21" s="62">
        <v>2015</v>
      </c>
      <c r="B21" t="s">
        <v>84</v>
      </c>
      <c r="C21" s="30">
        <v>17.899999999999999</v>
      </c>
      <c r="D21" s="31">
        <v>8.3800000000000008</v>
      </c>
    </row>
    <row r="22" spans="1:4" x14ac:dyDescent="0.25">
      <c r="A22" s="62">
        <v>2015</v>
      </c>
      <c r="B22" t="s">
        <v>85</v>
      </c>
      <c r="C22" s="30">
        <v>21.6</v>
      </c>
      <c r="D22" s="31">
        <v>8.65</v>
      </c>
    </row>
    <row r="23" spans="1:4" x14ac:dyDescent="0.25">
      <c r="A23" s="62">
        <v>2015</v>
      </c>
      <c r="B23" t="s">
        <v>86</v>
      </c>
      <c r="C23" s="30">
        <v>9.1</v>
      </c>
      <c r="D23" s="31">
        <v>2.67</v>
      </c>
    </row>
    <row r="24" spans="1:4" x14ac:dyDescent="0.25">
      <c r="A24" s="62">
        <v>2015</v>
      </c>
      <c r="B24" t="s">
        <v>87</v>
      </c>
      <c r="C24" s="30">
        <v>22.5</v>
      </c>
      <c r="D24" s="31">
        <v>8.74</v>
      </c>
    </row>
    <row r="25" spans="1:4" x14ac:dyDescent="0.25">
      <c r="A25" s="62">
        <v>2015</v>
      </c>
      <c r="B25" t="s">
        <v>88</v>
      </c>
      <c r="C25" s="30">
        <v>32.200000000000003</v>
      </c>
      <c r="D25" s="31">
        <v>15.2</v>
      </c>
    </row>
    <row r="26" spans="1:4" x14ac:dyDescent="0.25">
      <c r="A26" s="62">
        <v>2015</v>
      </c>
      <c r="B26" t="s">
        <v>89</v>
      </c>
      <c r="C26" s="30">
        <v>47.4</v>
      </c>
      <c r="D26" s="31">
        <v>26.91</v>
      </c>
    </row>
    <row r="27" spans="1:4" x14ac:dyDescent="0.25">
      <c r="A27" s="62">
        <v>2015</v>
      </c>
      <c r="B27" t="s">
        <v>90</v>
      </c>
      <c r="C27" s="30">
        <v>7.9</v>
      </c>
      <c r="D27" s="31">
        <v>4.16</v>
      </c>
    </row>
    <row r="28" spans="1:4" x14ac:dyDescent="0.25">
      <c r="A28" s="62">
        <v>2015</v>
      </c>
      <c r="B28" t="s">
        <v>91</v>
      </c>
      <c r="C28" s="30">
        <v>20.399999999999999</v>
      </c>
      <c r="D28" s="31">
        <v>11.28</v>
      </c>
    </row>
    <row r="29" spans="1:4" x14ac:dyDescent="0.25">
      <c r="A29" s="62">
        <v>2015</v>
      </c>
      <c r="B29" t="s">
        <v>92</v>
      </c>
      <c r="C29" s="30">
        <v>8.6999999999999993</v>
      </c>
      <c r="D29" s="31">
        <v>3.33</v>
      </c>
    </row>
    <row r="30" spans="1:4" x14ac:dyDescent="0.25">
      <c r="A30" s="62">
        <v>2015</v>
      </c>
      <c r="B30" t="s">
        <v>93</v>
      </c>
      <c r="C30" s="30">
        <v>20.7</v>
      </c>
      <c r="D30" s="31">
        <v>7.04</v>
      </c>
    </row>
    <row r="31" spans="1:4" x14ac:dyDescent="0.25">
      <c r="A31" s="62">
        <v>2015</v>
      </c>
      <c r="B31" t="s">
        <v>94</v>
      </c>
      <c r="C31" s="30">
        <v>44.7</v>
      </c>
      <c r="D31" s="31">
        <v>18.07</v>
      </c>
    </row>
    <row r="32" spans="1:4" x14ac:dyDescent="0.25">
      <c r="A32" s="62">
        <v>2015</v>
      </c>
      <c r="B32" t="s">
        <v>95</v>
      </c>
      <c r="C32" s="30">
        <v>12.1</v>
      </c>
      <c r="D32" s="31">
        <v>4.17</v>
      </c>
    </row>
    <row r="33" spans="1:4" x14ac:dyDescent="0.25">
      <c r="A33" s="62">
        <v>2015</v>
      </c>
      <c r="B33" t="s">
        <v>96</v>
      </c>
      <c r="C33" s="30">
        <v>11.8</v>
      </c>
      <c r="D33" s="31">
        <v>4.33</v>
      </c>
    </row>
    <row r="34" spans="1:4" x14ac:dyDescent="0.25">
      <c r="A34" s="62">
        <v>2015</v>
      </c>
      <c r="B34" t="s">
        <v>97</v>
      </c>
      <c r="C34" s="30">
        <v>31.3</v>
      </c>
      <c r="D34" s="31">
        <v>14.7</v>
      </c>
    </row>
    <row r="35" spans="1:4" x14ac:dyDescent="0.25">
      <c r="A35" s="62">
        <v>2015</v>
      </c>
      <c r="B35" t="s">
        <v>98</v>
      </c>
      <c r="C35" s="30">
        <v>14.6</v>
      </c>
      <c r="D35" s="31">
        <v>5.97</v>
      </c>
    </row>
    <row r="36" spans="1:4" x14ac:dyDescent="0.25">
      <c r="A36" s="62">
        <v>2016</v>
      </c>
      <c r="B36" t="s">
        <v>83</v>
      </c>
      <c r="C36" s="30">
        <v>23.7</v>
      </c>
      <c r="D36" s="31">
        <v>11.58</v>
      </c>
    </row>
    <row r="37" spans="1:4" x14ac:dyDescent="0.25">
      <c r="A37" s="62">
        <v>2016</v>
      </c>
      <c r="B37" t="s">
        <v>84</v>
      </c>
      <c r="C37" s="30">
        <v>17.3</v>
      </c>
      <c r="D37" s="31">
        <v>8.6199999999999992</v>
      </c>
    </row>
    <row r="38" spans="1:4" x14ac:dyDescent="0.25">
      <c r="A38" s="62">
        <v>2016</v>
      </c>
      <c r="B38" t="s">
        <v>85</v>
      </c>
      <c r="C38" s="30">
        <v>21.1</v>
      </c>
      <c r="D38" s="31">
        <v>9.5</v>
      </c>
    </row>
    <row r="39" spans="1:4" x14ac:dyDescent="0.25">
      <c r="A39" s="62">
        <v>2016</v>
      </c>
      <c r="B39" t="s">
        <v>86</v>
      </c>
      <c r="C39" s="30">
        <v>8.9</v>
      </c>
      <c r="D39" s="31">
        <v>3.03</v>
      </c>
    </row>
    <row r="40" spans="1:4" x14ac:dyDescent="0.25">
      <c r="A40" s="62">
        <v>2016</v>
      </c>
      <c r="B40" t="s">
        <v>87</v>
      </c>
      <c r="C40" s="30">
        <v>21.7</v>
      </c>
      <c r="D40" s="31">
        <v>10.61</v>
      </c>
    </row>
    <row r="41" spans="1:4" x14ac:dyDescent="0.25">
      <c r="A41" s="62">
        <v>2016</v>
      </c>
      <c r="B41" t="s">
        <v>88</v>
      </c>
      <c r="C41" s="30">
        <v>31.4</v>
      </c>
      <c r="D41" s="31">
        <v>15.77</v>
      </c>
    </row>
    <row r="42" spans="1:4" x14ac:dyDescent="0.25">
      <c r="A42" s="62">
        <v>2016</v>
      </c>
      <c r="B42" t="s">
        <v>89</v>
      </c>
      <c r="C42" s="30">
        <v>46</v>
      </c>
      <c r="D42" s="31">
        <v>27.84</v>
      </c>
    </row>
    <row r="43" spans="1:4" x14ac:dyDescent="0.25">
      <c r="A43" s="62">
        <v>2016</v>
      </c>
      <c r="B43" t="s">
        <v>90</v>
      </c>
      <c r="C43" s="30">
        <v>7.6</v>
      </c>
      <c r="D43" s="31">
        <v>4.03</v>
      </c>
    </row>
    <row r="44" spans="1:4" x14ac:dyDescent="0.25">
      <c r="A44" s="62">
        <v>2016</v>
      </c>
      <c r="B44" t="s">
        <v>91</v>
      </c>
      <c r="C44" s="30">
        <v>20.100000000000001</v>
      </c>
      <c r="D44" s="31">
        <v>11.79</v>
      </c>
    </row>
    <row r="45" spans="1:4" x14ac:dyDescent="0.25">
      <c r="A45" s="62">
        <v>2016</v>
      </c>
      <c r="B45" t="s">
        <v>92</v>
      </c>
      <c r="C45" s="30">
        <v>8.4</v>
      </c>
      <c r="D45" s="31">
        <v>3.17</v>
      </c>
    </row>
    <row r="46" spans="1:4" x14ac:dyDescent="0.25">
      <c r="A46" s="62">
        <v>2016</v>
      </c>
      <c r="B46" t="s">
        <v>93</v>
      </c>
      <c r="C46" s="30">
        <v>20.100000000000001</v>
      </c>
      <c r="D46" s="31">
        <v>6.81</v>
      </c>
    </row>
    <row r="47" spans="1:4" x14ac:dyDescent="0.25">
      <c r="A47" s="62">
        <v>2016</v>
      </c>
      <c r="B47" t="s">
        <v>94</v>
      </c>
      <c r="C47" s="30">
        <v>43.3</v>
      </c>
      <c r="D47" s="31">
        <v>18.34</v>
      </c>
    </row>
    <row r="48" spans="1:4" x14ac:dyDescent="0.25">
      <c r="A48" s="62">
        <v>2016</v>
      </c>
      <c r="B48" t="s">
        <v>95</v>
      </c>
      <c r="C48" s="30">
        <v>11.9</v>
      </c>
      <c r="D48" s="31">
        <v>3.75</v>
      </c>
    </row>
    <row r="49" spans="1:4" x14ac:dyDescent="0.25">
      <c r="A49" s="62">
        <v>2016</v>
      </c>
      <c r="B49" t="s">
        <v>96</v>
      </c>
      <c r="C49" s="30">
        <v>11.4</v>
      </c>
      <c r="D49" s="31">
        <v>4.7699999999999996</v>
      </c>
    </row>
    <row r="50" spans="1:4" x14ac:dyDescent="0.25">
      <c r="A50" s="62">
        <v>2016</v>
      </c>
      <c r="B50" t="s">
        <v>97</v>
      </c>
      <c r="C50" s="30">
        <v>30.2</v>
      </c>
      <c r="D50" s="31">
        <v>14.1</v>
      </c>
    </row>
    <row r="51" spans="1:4" x14ac:dyDescent="0.25">
      <c r="A51" s="62">
        <v>2016</v>
      </c>
      <c r="B51" t="s">
        <v>98</v>
      </c>
      <c r="C51" s="30">
        <v>14.2</v>
      </c>
      <c r="D51" s="31">
        <v>5.87</v>
      </c>
    </row>
    <row r="52" spans="1:4" x14ac:dyDescent="0.25">
      <c r="A52" s="62">
        <v>2017</v>
      </c>
      <c r="B52" t="s">
        <v>83</v>
      </c>
      <c r="C52" s="30">
        <v>22.7</v>
      </c>
      <c r="D52" s="31">
        <v>11.35</v>
      </c>
    </row>
    <row r="53" spans="1:4" x14ac:dyDescent="0.25">
      <c r="A53" s="62">
        <v>2017</v>
      </c>
      <c r="B53" t="s">
        <v>84</v>
      </c>
      <c r="C53" s="30">
        <v>17.100000000000001</v>
      </c>
      <c r="D53" s="31">
        <v>8.98</v>
      </c>
    </row>
    <row r="54" spans="1:4" x14ac:dyDescent="0.25">
      <c r="A54" s="62">
        <v>2017</v>
      </c>
      <c r="B54" t="s">
        <v>85</v>
      </c>
      <c r="C54" s="30">
        <v>20.399999999999999</v>
      </c>
      <c r="D54" s="31">
        <v>8.75</v>
      </c>
    </row>
    <row r="55" spans="1:4" x14ac:dyDescent="0.25">
      <c r="A55" s="62">
        <v>2017</v>
      </c>
      <c r="B55" t="s">
        <v>86</v>
      </c>
      <c r="C55" s="30">
        <v>8.5</v>
      </c>
      <c r="D55" s="31">
        <v>3.23</v>
      </c>
    </row>
    <row r="56" spans="1:4" x14ac:dyDescent="0.25">
      <c r="A56" s="62">
        <v>2017</v>
      </c>
      <c r="B56" t="s">
        <v>87</v>
      </c>
      <c r="C56" s="30">
        <v>21</v>
      </c>
      <c r="D56" s="31">
        <v>9.81</v>
      </c>
    </row>
    <row r="57" spans="1:4" x14ac:dyDescent="0.25">
      <c r="A57" s="62">
        <v>2017</v>
      </c>
      <c r="B57" t="s">
        <v>88</v>
      </c>
      <c r="C57" s="30">
        <v>30.2</v>
      </c>
      <c r="D57" s="31">
        <v>15.57</v>
      </c>
    </row>
    <row r="58" spans="1:4" x14ac:dyDescent="0.25">
      <c r="A58" s="62">
        <v>2017</v>
      </c>
      <c r="B58" t="s">
        <v>89</v>
      </c>
      <c r="C58" s="30">
        <v>44.6</v>
      </c>
      <c r="D58" s="31">
        <v>27.98</v>
      </c>
    </row>
    <row r="59" spans="1:4" x14ac:dyDescent="0.25">
      <c r="A59" s="62">
        <v>2017</v>
      </c>
      <c r="B59" t="s">
        <v>90</v>
      </c>
      <c r="C59" s="30">
        <v>7.4</v>
      </c>
      <c r="D59" s="31">
        <v>4.0999999999999996</v>
      </c>
    </row>
    <row r="60" spans="1:4" x14ac:dyDescent="0.25">
      <c r="A60" s="62">
        <v>2017</v>
      </c>
      <c r="B60" t="s">
        <v>91</v>
      </c>
      <c r="C60" s="30">
        <v>19.7</v>
      </c>
      <c r="D60" s="31">
        <v>10.91</v>
      </c>
    </row>
    <row r="61" spans="1:4" x14ac:dyDescent="0.25">
      <c r="A61" s="62">
        <v>2017</v>
      </c>
      <c r="B61" t="s">
        <v>92</v>
      </c>
      <c r="C61" s="30">
        <v>8.4</v>
      </c>
      <c r="D61" s="31">
        <v>3.38</v>
      </c>
    </row>
    <row r="62" spans="1:4" x14ac:dyDescent="0.25">
      <c r="A62" s="62">
        <v>2017</v>
      </c>
      <c r="B62" t="s">
        <v>93</v>
      </c>
      <c r="C62" s="30">
        <v>19.5</v>
      </c>
      <c r="D62" s="31">
        <v>6.79</v>
      </c>
    </row>
    <row r="63" spans="1:4" x14ac:dyDescent="0.25">
      <c r="A63" s="62">
        <v>2017</v>
      </c>
      <c r="B63" t="s">
        <v>94</v>
      </c>
      <c r="C63" s="30">
        <v>41.5</v>
      </c>
      <c r="D63" s="31">
        <v>18.53</v>
      </c>
    </row>
    <row r="64" spans="1:4" x14ac:dyDescent="0.25">
      <c r="A64" s="62">
        <v>2017</v>
      </c>
      <c r="B64" t="s">
        <v>95</v>
      </c>
      <c r="C64" s="30">
        <v>11.4</v>
      </c>
      <c r="D64" s="31">
        <v>3.96</v>
      </c>
    </row>
    <row r="65" spans="1:4" x14ac:dyDescent="0.25">
      <c r="A65" s="62">
        <v>2017</v>
      </c>
      <c r="B65" t="s">
        <v>96</v>
      </c>
      <c r="C65" s="30">
        <v>10.9</v>
      </c>
      <c r="D65" s="31">
        <v>4.26</v>
      </c>
    </row>
    <row r="66" spans="1:4" x14ac:dyDescent="0.25">
      <c r="A66" s="62">
        <v>2017</v>
      </c>
      <c r="B66" t="s">
        <v>97</v>
      </c>
      <c r="C66" s="30">
        <v>29.6</v>
      </c>
      <c r="D66" s="31">
        <v>14.5</v>
      </c>
    </row>
    <row r="67" spans="1:4" x14ac:dyDescent="0.25">
      <c r="A67" s="62">
        <v>2017</v>
      </c>
      <c r="B67" t="s">
        <v>98</v>
      </c>
      <c r="C67" s="30">
        <v>13.9</v>
      </c>
      <c r="D67" s="31">
        <v>5.73</v>
      </c>
    </row>
    <row r="68" spans="1:4" x14ac:dyDescent="0.25">
      <c r="A68" s="62">
        <v>2018</v>
      </c>
      <c r="B68" t="s">
        <v>83</v>
      </c>
      <c r="C68" s="30">
        <v>21.5</v>
      </c>
      <c r="D68" s="31">
        <v>12.87</v>
      </c>
    </row>
    <row r="69" spans="1:4" x14ac:dyDescent="0.25">
      <c r="A69" s="62">
        <v>2018</v>
      </c>
      <c r="B69" t="s">
        <v>84</v>
      </c>
      <c r="C69" s="30">
        <v>16.399999999999999</v>
      </c>
      <c r="D69" s="31">
        <v>9.9</v>
      </c>
    </row>
    <row r="70" spans="1:4" x14ac:dyDescent="0.25">
      <c r="A70" s="62">
        <v>2018</v>
      </c>
      <c r="B70" t="s">
        <v>85</v>
      </c>
      <c r="C70" s="30">
        <v>20</v>
      </c>
      <c r="D70" s="31">
        <v>9.5500000000000007</v>
      </c>
    </row>
    <row r="71" spans="1:4" x14ac:dyDescent="0.25">
      <c r="A71" s="62">
        <v>2018</v>
      </c>
      <c r="B71" t="s">
        <v>86</v>
      </c>
      <c r="C71" s="30">
        <v>8.3000000000000007</v>
      </c>
      <c r="D71" s="31">
        <v>3.49</v>
      </c>
    </row>
    <row r="72" spans="1:4" x14ac:dyDescent="0.25">
      <c r="A72" s="62">
        <v>2018</v>
      </c>
      <c r="B72" t="s">
        <v>87</v>
      </c>
      <c r="C72" s="30">
        <v>20.2</v>
      </c>
      <c r="D72" s="31">
        <v>11.2</v>
      </c>
    </row>
    <row r="73" spans="1:4" x14ac:dyDescent="0.25">
      <c r="A73" s="62">
        <v>2018</v>
      </c>
      <c r="B73" t="s">
        <v>88</v>
      </c>
      <c r="C73" s="30">
        <v>30</v>
      </c>
      <c r="D73" s="31">
        <v>16.600000000000001</v>
      </c>
    </row>
    <row r="74" spans="1:4" x14ac:dyDescent="0.25">
      <c r="A74" s="62">
        <v>2018</v>
      </c>
      <c r="B74" t="s">
        <v>89</v>
      </c>
      <c r="C74" s="30">
        <v>42.9</v>
      </c>
      <c r="D74" s="31">
        <v>30.23</v>
      </c>
    </row>
    <row r="75" spans="1:4" x14ac:dyDescent="0.25">
      <c r="A75" s="62">
        <v>2018</v>
      </c>
      <c r="B75" t="s">
        <v>90</v>
      </c>
      <c r="C75" s="30">
        <v>7.2</v>
      </c>
      <c r="D75" s="31">
        <v>4.28</v>
      </c>
    </row>
    <row r="76" spans="1:4" x14ac:dyDescent="0.25">
      <c r="A76" s="62">
        <v>2018</v>
      </c>
      <c r="B76" t="s">
        <v>91</v>
      </c>
      <c r="C76" s="30">
        <v>19.100000000000001</v>
      </c>
      <c r="D76" s="31">
        <v>12.18</v>
      </c>
    </row>
    <row r="77" spans="1:4" x14ac:dyDescent="0.25">
      <c r="A77" s="62">
        <v>2018</v>
      </c>
      <c r="B77" t="s">
        <v>92</v>
      </c>
      <c r="C77" s="30">
        <v>8.3000000000000007</v>
      </c>
      <c r="D77" s="31">
        <v>3.75</v>
      </c>
    </row>
    <row r="78" spans="1:4" x14ac:dyDescent="0.25">
      <c r="A78" s="62">
        <v>2018</v>
      </c>
      <c r="B78" t="s">
        <v>93</v>
      </c>
      <c r="C78" s="30">
        <v>18.8</v>
      </c>
      <c r="D78" s="31">
        <v>7.8</v>
      </c>
    </row>
    <row r="79" spans="1:4" x14ac:dyDescent="0.25">
      <c r="A79" s="62">
        <v>2018</v>
      </c>
      <c r="B79" t="s">
        <v>94</v>
      </c>
      <c r="C79" s="30">
        <v>39.799999999999997</v>
      </c>
      <c r="D79" s="31">
        <v>18.89</v>
      </c>
    </row>
    <row r="80" spans="1:4" x14ac:dyDescent="0.25">
      <c r="A80" s="62">
        <v>2018</v>
      </c>
      <c r="B80" t="s">
        <v>95</v>
      </c>
      <c r="C80" s="30">
        <v>11</v>
      </c>
      <c r="D80" s="31">
        <v>4.34</v>
      </c>
    </row>
    <row r="81" spans="1:4" x14ac:dyDescent="0.25">
      <c r="A81" s="62">
        <v>2018</v>
      </c>
      <c r="B81" t="s">
        <v>96</v>
      </c>
      <c r="C81" s="30">
        <v>10.5</v>
      </c>
      <c r="D81" s="31">
        <v>4.75</v>
      </c>
    </row>
    <row r="82" spans="1:4" x14ac:dyDescent="0.25">
      <c r="A82" s="62">
        <v>2018</v>
      </c>
      <c r="B82" t="s">
        <v>97</v>
      </c>
      <c r="C82" s="30">
        <v>28.3</v>
      </c>
      <c r="D82" s="31">
        <v>14.88</v>
      </c>
    </row>
    <row r="83" spans="1:4" x14ac:dyDescent="0.25">
      <c r="A83" s="62">
        <v>2018</v>
      </c>
      <c r="B83" t="s">
        <v>98</v>
      </c>
      <c r="C83" s="30">
        <v>13.6</v>
      </c>
      <c r="D83" s="31">
        <v>5.48</v>
      </c>
    </row>
    <row r="84" spans="1:4" x14ac:dyDescent="0.25">
      <c r="A84" s="62">
        <v>2019</v>
      </c>
      <c r="B84" t="s">
        <v>83</v>
      </c>
      <c r="C84" s="30">
        <v>22</v>
      </c>
      <c r="D84" s="31">
        <v>13.11</v>
      </c>
    </row>
    <row r="85" spans="1:4" x14ac:dyDescent="0.25">
      <c r="A85" s="62">
        <v>2019</v>
      </c>
      <c r="B85" t="s">
        <v>84</v>
      </c>
      <c r="C85" s="30">
        <v>16.3</v>
      </c>
      <c r="D85" s="31">
        <v>9.85</v>
      </c>
    </row>
    <row r="86" spans="1:4" x14ac:dyDescent="0.25">
      <c r="A86" s="62">
        <v>2019</v>
      </c>
      <c r="B86" t="s">
        <v>85</v>
      </c>
      <c r="C86" s="30">
        <v>19.7</v>
      </c>
      <c r="D86" s="31">
        <v>9.35</v>
      </c>
    </row>
    <row r="87" spans="1:4" x14ac:dyDescent="0.25">
      <c r="A87" s="62">
        <v>2019</v>
      </c>
      <c r="B87" t="s">
        <v>86</v>
      </c>
      <c r="C87" s="30">
        <v>8</v>
      </c>
      <c r="D87" s="31">
        <v>2.98</v>
      </c>
    </row>
    <row r="88" spans="1:4" x14ac:dyDescent="0.25">
      <c r="A88" s="62">
        <v>2019</v>
      </c>
      <c r="B88" t="s">
        <v>87</v>
      </c>
      <c r="C88" s="30">
        <v>19.7</v>
      </c>
      <c r="D88" s="31">
        <v>12.83</v>
      </c>
    </row>
    <row r="89" spans="1:4" x14ac:dyDescent="0.25">
      <c r="A89" s="62">
        <v>2019</v>
      </c>
      <c r="B89" t="s">
        <v>88</v>
      </c>
      <c r="C89" s="30">
        <v>29.2</v>
      </c>
      <c r="D89" s="31">
        <v>18.11</v>
      </c>
    </row>
    <row r="90" spans="1:4" x14ac:dyDescent="0.25">
      <c r="A90" s="62">
        <v>2019</v>
      </c>
      <c r="B90" t="s">
        <v>89</v>
      </c>
      <c r="C90" s="30">
        <v>41.4</v>
      </c>
      <c r="D90" s="31">
        <v>30.46</v>
      </c>
    </row>
    <row r="91" spans="1:4" x14ac:dyDescent="0.25">
      <c r="A91" s="62">
        <v>2019</v>
      </c>
      <c r="B91" t="s">
        <v>90</v>
      </c>
      <c r="C91" s="30">
        <v>7.2</v>
      </c>
      <c r="D91" s="31">
        <v>4.29</v>
      </c>
    </row>
    <row r="92" spans="1:4" x14ac:dyDescent="0.25">
      <c r="A92" s="62">
        <v>2019</v>
      </c>
      <c r="B92" t="s">
        <v>91</v>
      </c>
      <c r="C92" s="30">
        <v>18.7</v>
      </c>
      <c r="D92" s="31">
        <v>11.18</v>
      </c>
    </row>
    <row r="93" spans="1:4" x14ac:dyDescent="0.25">
      <c r="A93" s="62">
        <v>2019</v>
      </c>
      <c r="B93" t="s">
        <v>92</v>
      </c>
      <c r="C93" s="30">
        <v>8.1999999999999993</v>
      </c>
      <c r="D93" s="31">
        <v>3.55</v>
      </c>
    </row>
    <row r="94" spans="1:4" x14ac:dyDescent="0.25">
      <c r="A94" s="62">
        <v>2019</v>
      </c>
      <c r="B94" t="s">
        <v>93</v>
      </c>
      <c r="C94" s="30">
        <v>18.8</v>
      </c>
      <c r="D94" s="31">
        <v>8.5299999999999994</v>
      </c>
    </row>
    <row r="95" spans="1:4" x14ac:dyDescent="0.25">
      <c r="A95" s="62">
        <v>2019</v>
      </c>
      <c r="B95" t="s">
        <v>94</v>
      </c>
      <c r="C95" s="30">
        <v>38.1</v>
      </c>
      <c r="D95" s="31">
        <v>21.16</v>
      </c>
    </row>
    <row r="96" spans="1:4" x14ac:dyDescent="0.25">
      <c r="A96" s="62">
        <v>2019</v>
      </c>
      <c r="B96" t="s">
        <v>95</v>
      </c>
      <c r="C96" s="30">
        <v>10.5</v>
      </c>
      <c r="D96" s="31">
        <v>4.04</v>
      </c>
    </row>
    <row r="97" spans="1:4" x14ac:dyDescent="0.25">
      <c r="A97" s="62">
        <v>2019</v>
      </c>
      <c r="B97" t="s">
        <v>96</v>
      </c>
      <c r="C97" s="30">
        <v>10.3</v>
      </c>
      <c r="D97" s="31">
        <v>5.27</v>
      </c>
    </row>
    <row r="98" spans="1:4" x14ac:dyDescent="0.25">
      <c r="A98" s="62">
        <v>2019</v>
      </c>
      <c r="B98" t="s">
        <v>97</v>
      </c>
      <c r="C98" s="30">
        <v>27.9</v>
      </c>
      <c r="D98" s="31">
        <v>15.15</v>
      </c>
    </row>
    <row r="99" spans="1:4" x14ac:dyDescent="0.25">
      <c r="A99" s="62">
        <v>2019</v>
      </c>
      <c r="B99" t="s">
        <v>98</v>
      </c>
      <c r="C99" s="30">
        <v>13.2</v>
      </c>
      <c r="D99" s="31">
        <v>5.96</v>
      </c>
    </row>
    <row r="100" spans="1:4" x14ac:dyDescent="0.25">
      <c r="A100" s="62">
        <v>2020</v>
      </c>
      <c r="B100" t="s">
        <v>83</v>
      </c>
      <c r="C100" s="30">
        <v>19.399999999999999</v>
      </c>
      <c r="D100" s="31">
        <v>9.9499999999999993</v>
      </c>
    </row>
    <row r="101" spans="1:4" x14ac:dyDescent="0.25">
      <c r="A101" s="62">
        <v>2020</v>
      </c>
      <c r="B101" t="s">
        <v>84</v>
      </c>
      <c r="C101" s="30">
        <v>14.6</v>
      </c>
      <c r="D101" s="31">
        <v>8.1199999999999992</v>
      </c>
    </row>
    <row r="102" spans="1:4" x14ac:dyDescent="0.25">
      <c r="A102" s="62">
        <v>2020</v>
      </c>
      <c r="B102" t="s">
        <v>85</v>
      </c>
      <c r="C102" s="30">
        <v>17.600000000000001</v>
      </c>
      <c r="D102" s="31">
        <v>6.28</v>
      </c>
    </row>
    <row r="103" spans="1:4" x14ac:dyDescent="0.25">
      <c r="A103" s="62">
        <v>2020</v>
      </c>
      <c r="B103" t="s">
        <v>86</v>
      </c>
      <c r="C103" s="30">
        <v>7.2</v>
      </c>
      <c r="D103" s="31">
        <v>3.09</v>
      </c>
    </row>
    <row r="104" spans="1:4" x14ac:dyDescent="0.25">
      <c r="A104" s="62">
        <v>2020</v>
      </c>
      <c r="B104" t="s">
        <v>87</v>
      </c>
      <c r="C104" s="30">
        <v>17.3</v>
      </c>
      <c r="D104" s="31">
        <v>10.99</v>
      </c>
    </row>
    <row r="105" spans="1:4" x14ac:dyDescent="0.25">
      <c r="A105" s="62">
        <v>2020</v>
      </c>
      <c r="B105" t="s">
        <v>88</v>
      </c>
      <c r="C105" s="30">
        <v>26.1</v>
      </c>
      <c r="D105" s="31">
        <v>13.82</v>
      </c>
    </row>
    <row r="106" spans="1:4" x14ac:dyDescent="0.25">
      <c r="A106" s="62">
        <v>2020</v>
      </c>
      <c r="B106" t="s">
        <v>89</v>
      </c>
      <c r="C106" s="30">
        <v>37.1</v>
      </c>
      <c r="D106" s="31">
        <v>22.69</v>
      </c>
    </row>
    <row r="107" spans="1:4" x14ac:dyDescent="0.25">
      <c r="A107" s="62">
        <v>2020</v>
      </c>
      <c r="B107" t="s">
        <v>90</v>
      </c>
      <c r="C107" s="30">
        <v>6.5</v>
      </c>
      <c r="D107" s="31">
        <v>2.69</v>
      </c>
    </row>
    <row r="108" spans="1:4" x14ac:dyDescent="0.25">
      <c r="A108" s="62">
        <v>2020</v>
      </c>
      <c r="B108" t="s">
        <v>91</v>
      </c>
      <c r="C108" s="30">
        <v>16.8</v>
      </c>
      <c r="D108" s="31">
        <v>7.99</v>
      </c>
    </row>
    <row r="109" spans="1:4" x14ac:dyDescent="0.25">
      <c r="A109" s="62">
        <v>2020</v>
      </c>
      <c r="B109" t="s">
        <v>92</v>
      </c>
      <c r="C109" s="30">
        <v>7.5</v>
      </c>
      <c r="D109" s="31">
        <v>3.2</v>
      </c>
    </row>
    <row r="110" spans="1:4" x14ac:dyDescent="0.25">
      <c r="A110" s="62">
        <v>2020</v>
      </c>
      <c r="B110" t="s">
        <v>93</v>
      </c>
      <c r="C110" s="30">
        <v>16.5</v>
      </c>
      <c r="D110" s="31">
        <v>7.98</v>
      </c>
    </row>
    <row r="111" spans="1:4" x14ac:dyDescent="0.25">
      <c r="A111" s="62">
        <v>2020</v>
      </c>
      <c r="B111" t="s">
        <v>94</v>
      </c>
      <c r="C111" s="30">
        <v>33.700000000000003</v>
      </c>
      <c r="D111" s="31">
        <v>16.64</v>
      </c>
    </row>
    <row r="112" spans="1:4" x14ac:dyDescent="0.25">
      <c r="A112" s="62">
        <v>2020</v>
      </c>
      <c r="B112" t="s">
        <v>95</v>
      </c>
      <c r="C112" s="30">
        <v>9.3000000000000007</v>
      </c>
      <c r="D112" s="31">
        <v>2.93</v>
      </c>
    </row>
    <row r="113" spans="1:4" x14ac:dyDescent="0.25">
      <c r="A113" s="62">
        <v>2020</v>
      </c>
      <c r="B113" t="s">
        <v>96</v>
      </c>
      <c r="C113" s="30">
        <v>9.1999999999999993</v>
      </c>
      <c r="D113" s="31">
        <v>4.01</v>
      </c>
    </row>
    <row r="114" spans="1:4" x14ac:dyDescent="0.25">
      <c r="A114" s="62">
        <v>2020</v>
      </c>
      <c r="B114" t="s">
        <v>97</v>
      </c>
      <c r="C114" s="30">
        <v>25.6</v>
      </c>
      <c r="D114" s="31">
        <v>12.42</v>
      </c>
    </row>
    <row r="115" spans="1:4" x14ac:dyDescent="0.25">
      <c r="A115" s="62">
        <v>2020</v>
      </c>
      <c r="B115" t="s">
        <v>98</v>
      </c>
      <c r="C115" s="30">
        <v>11.5</v>
      </c>
      <c r="D115" s="31">
        <v>4.84</v>
      </c>
    </row>
    <row r="116" spans="1:4" x14ac:dyDescent="0.25">
      <c r="A116" s="62">
        <v>2021</v>
      </c>
      <c r="B116" t="s">
        <v>83</v>
      </c>
      <c r="C116" s="30">
        <v>19.3</v>
      </c>
      <c r="D116" s="31">
        <v>11.56</v>
      </c>
    </row>
    <row r="117" spans="1:4" x14ac:dyDescent="0.25">
      <c r="A117" s="62">
        <v>2021</v>
      </c>
      <c r="B117" t="s">
        <v>84</v>
      </c>
      <c r="C117" s="30">
        <v>14.1</v>
      </c>
      <c r="D117" s="31">
        <v>9.09</v>
      </c>
    </row>
    <row r="118" spans="1:4" x14ac:dyDescent="0.25">
      <c r="A118" s="62">
        <v>2021</v>
      </c>
      <c r="B118" t="s">
        <v>85</v>
      </c>
      <c r="C118" s="30">
        <v>17.600000000000001</v>
      </c>
      <c r="D118" s="31">
        <v>7.86</v>
      </c>
    </row>
    <row r="119" spans="1:4" x14ac:dyDescent="0.25">
      <c r="A119" s="62">
        <v>2021</v>
      </c>
      <c r="B119" t="s">
        <v>86</v>
      </c>
      <c r="C119" s="30">
        <v>7.2</v>
      </c>
      <c r="D119" s="31">
        <v>3.49</v>
      </c>
    </row>
    <row r="120" spans="1:4" x14ac:dyDescent="0.25">
      <c r="A120" s="62">
        <v>2021</v>
      </c>
      <c r="B120" t="s">
        <v>87</v>
      </c>
      <c r="C120" s="30">
        <v>17.399999999999999</v>
      </c>
      <c r="D120" s="31">
        <v>13.3</v>
      </c>
    </row>
    <row r="121" spans="1:4" x14ac:dyDescent="0.25">
      <c r="A121" s="62">
        <v>2021</v>
      </c>
      <c r="B121" t="s">
        <v>88</v>
      </c>
      <c r="C121" s="30">
        <v>26.3</v>
      </c>
      <c r="D121" s="31">
        <v>18.64</v>
      </c>
    </row>
    <row r="122" spans="1:4" x14ac:dyDescent="0.25">
      <c r="A122" s="62">
        <v>2021</v>
      </c>
      <c r="B122" t="s">
        <v>89</v>
      </c>
      <c r="C122" s="30">
        <v>36</v>
      </c>
      <c r="D122" s="31">
        <v>28.12</v>
      </c>
    </row>
    <row r="123" spans="1:4" x14ac:dyDescent="0.25">
      <c r="A123" s="62">
        <v>2021</v>
      </c>
      <c r="B123" t="s">
        <v>90</v>
      </c>
      <c r="C123" s="30">
        <v>6.2</v>
      </c>
      <c r="D123" s="31">
        <v>3.5</v>
      </c>
    </row>
    <row r="124" spans="1:4" x14ac:dyDescent="0.25">
      <c r="A124" s="62">
        <v>2021</v>
      </c>
      <c r="B124" t="s">
        <v>91</v>
      </c>
      <c r="C124" s="30">
        <v>16.600000000000001</v>
      </c>
      <c r="D124" s="31">
        <v>9.34</v>
      </c>
    </row>
    <row r="125" spans="1:4" x14ac:dyDescent="0.25">
      <c r="A125" s="62">
        <v>2021</v>
      </c>
      <c r="B125" t="s">
        <v>92</v>
      </c>
      <c r="C125" s="30">
        <v>7.6</v>
      </c>
      <c r="D125" s="31">
        <v>3.75</v>
      </c>
    </row>
    <row r="126" spans="1:4" x14ac:dyDescent="0.25">
      <c r="A126" s="62">
        <v>2021</v>
      </c>
      <c r="B126" t="s">
        <v>93</v>
      </c>
      <c r="C126" s="30">
        <v>16.3</v>
      </c>
      <c r="D126" s="31">
        <v>10.02</v>
      </c>
    </row>
    <row r="127" spans="1:4" x14ac:dyDescent="0.25">
      <c r="A127" s="62">
        <v>2021</v>
      </c>
      <c r="B127" t="s">
        <v>94</v>
      </c>
      <c r="C127" s="30">
        <v>32.6</v>
      </c>
      <c r="D127" s="31">
        <v>20.260000000000002</v>
      </c>
    </row>
    <row r="128" spans="1:4" x14ac:dyDescent="0.25">
      <c r="A128" s="62">
        <v>2021</v>
      </c>
      <c r="B128" t="s">
        <v>95</v>
      </c>
      <c r="C128" s="30">
        <v>9.1</v>
      </c>
      <c r="D128" s="31">
        <v>3.51</v>
      </c>
    </row>
    <row r="129" spans="1:4" x14ac:dyDescent="0.25">
      <c r="A129" s="62">
        <v>2021</v>
      </c>
      <c r="B129" t="s">
        <v>96</v>
      </c>
      <c r="C129" s="30">
        <v>9</v>
      </c>
      <c r="D129" s="31">
        <v>4.82</v>
      </c>
    </row>
    <row r="130" spans="1:4" x14ac:dyDescent="0.25">
      <c r="A130" s="62">
        <v>2021</v>
      </c>
      <c r="B130" t="s">
        <v>97</v>
      </c>
      <c r="C130" s="30">
        <v>25.6</v>
      </c>
      <c r="D130" s="31">
        <v>14.01</v>
      </c>
    </row>
    <row r="131" spans="1:4" x14ac:dyDescent="0.25">
      <c r="A131" s="63">
        <v>2021</v>
      </c>
      <c r="B131" s="12" t="s">
        <v>98</v>
      </c>
      <c r="C131" s="32">
        <v>11.2</v>
      </c>
      <c r="D131" s="33">
        <v>5.93</v>
      </c>
    </row>
    <row r="133" spans="1:4" x14ac:dyDescent="0.25">
      <c r="A133" s="60" t="s">
        <v>50</v>
      </c>
    </row>
    <row r="135" spans="1:4" x14ac:dyDescent="0.25">
      <c r="A135" s="60" t="s">
        <v>53</v>
      </c>
    </row>
    <row r="136" spans="1:4" x14ac:dyDescent="0.25">
      <c r="A136" s="60" t="s">
        <v>54</v>
      </c>
    </row>
    <row r="138" spans="1:4" x14ac:dyDescent="0.25">
      <c r="A138" s="6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/>
  </sheetViews>
  <sheetFormatPr defaultColWidth="11.42578125" defaultRowHeight="15" x14ac:dyDescent="0.25"/>
  <cols>
    <col min="1" max="1" width="6.7109375" style="60" customWidth="1"/>
    <col min="2" max="2" width="47.7109375" customWidth="1"/>
    <col min="3" max="4" width="27.7109375" customWidth="1"/>
    <col min="5" max="5" width="32.7109375" customWidth="1"/>
  </cols>
  <sheetData>
    <row r="1" spans="1:5" x14ac:dyDescent="0.25">
      <c r="A1" s="60" t="s">
        <v>99</v>
      </c>
    </row>
    <row r="3" spans="1:5" x14ac:dyDescent="0.25">
      <c r="A3" s="61" t="s">
        <v>1</v>
      </c>
      <c r="B3" s="5" t="s">
        <v>100</v>
      </c>
      <c r="C3" s="5" t="s">
        <v>48</v>
      </c>
      <c r="D3" s="5" t="s">
        <v>49</v>
      </c>
      <c r="E3" s="7" t="s">
        <v>101</v>
      </c>
    </row>
    <row r="4" spans="1:5" x14ac:dyDescent="0.25">
      <c r="A4" s="62">
        <v>2014</v>
      </c>
      <c r="B4" t="s">
        <v>102</v>
      </c>
      <c r="C4" s="34">
        <v>31</v>
      </c>
      <c r="D4" s="34">
        <v>39.5</v>
      </c>
      <c r="E4" s="66" t="s">
        <v>195</v>
      </c>
    </row>
    <row r="5" spans="1:5" x14ac:dyDescent="0.25">
      <c r="A5" s="62">
        <v>2014</v>
      </c>
      <c r="B5" t="s">
        <v>103</v>
      </c>
      <c r="C5" s="34">
        <v>11.6</v>
      </c>
      <c r="D5" s="34">
        <v>14.4</v>
      </c>
      <c r="E5" s="4">
        <v>5.6</v>
      </c>
    </row>
    <row r="6" spans="1:5" x14ac:dyDescent="0.25">
      <c r="A6" s="62">
        <v>2014</v>
      </c>
      <c r="B6" t="s">
        <v>104</v>
      </c>
      <c r="C6" s="34">
        <v>10.1</v>
      </c>
      <c r="D6" s="34">
        <v>10.4</v>
      </c>
      <c r="E6" s="4">
        <v>8.3000000000000007</v>
      </c>
    </row>
    <row r="7" spans="1:5" x14ac:dyDescent="0.25">
      <c r="A7" s="62">
        <v>2014</v>
      </c>
      <c r="B7" t="s">
        <v>105</v>
      </c>
      <c r="C7" s="34">
        <v>10</v>
      </c>
      <c r="D7" s="34">
        <v>10.9</v>
      </c>
      <c r="E7" s="4">
        <v>5.2</v>
      </c>
    </row>
    <row r="8" spans="1:5" x14ac:dyDescent="0.25">
      <c r="A8" s="62">
        <v>2014</v>
      </c>
      <c r="B8" t="s">
        <v>106</v>
      </c>
      <c r="C8" s="34">
        <v>0.5</v>
      </c>
      <c r="D8" s="34">
        <v>0.5</v>
      </c>
      <c r="E8" s="4">
        <v>26.5</v>
      </c>
    </row>
    <row r="9" spans="1:5" x14ac:dyDescent="0.25">
      <c r="A9" s="62">
        <v>2014</v>
      </c>
      <c r="B9" t="s">
        <v>107</v>
      </c>
      <c r="C9" s="34">
        <v>0.1</v>
      </c>
      <c r="D9" s="34">
        <v>0.1</v>
      </c>
      <c r="E9" s="4">
        <v>7.4</v>
      </c>
    </row>
    <row r="10" spans="1:5" x14ac:dyDescent="0.25">
      <c r="A10" s="62">
        <v>2014</v>
      </c>
      <c r="B10" t="s">
        <v>108</v>
      </c>
      <c r="C10" s="34">
        <v>0</v>
      </c>
      <c r="D10" s="34">
        <v>0</v>
      </c>
      <c r="E10" s="4">
        <v>3.7</v>
      </c>
    </row>
    <row r="11" spans="1:5" x14ac:dyDescent="0.25">
      <c r="A11" s="62">
        <v>2015</v>
      </c>
      <c r="B11" t="s">
        <v>102</v>
      </c>
      <c r="C11" s="34">
        <v>30.2</v>
      </c>
      <c r="D11" s="34">
        <v>38.299999999999997</v>
      </c>
      <c r="E11" s="66" t="s">
        <v>195</v>
      </c>
    </row>
    <row r="12" spans="1:5" x14ac:dyDescent="0.25">
      <c r="A12" s="62">
        <v>2015</v>
      </c>
      <c r="B12" t="s">
        <v>103</v>
      </c>
      <c r="C12" s="34">
        <v>11.8</v>
      </c>
      <c r="D12" s="34">
        <v>14.7</v>
      </c>
      <c r="E12" s="4">
        <v>5.6</v>
      </c>
    </row>
    <row r="13" spans="1:5" x14ac:dyDescent="0.25">
      <c r="A13" s="62">
        <v>2015</v>
      </c>
      <c r="B13" t="s">
        <v>104</v>
      </c>
      <c r="C13" s="34">
        <v>10.5</v>
      </c>
      <c r="D13" s="34">
        <v>10.7</v>
      </c>
      <c r="E13" s="4">
        <v>8.3000000000000007</v>
      </c>
    </row>
    <row r="14" spans="1:5" x14ac:dyDescent="0.25">
      <c r="A14" s="62">
        <v>2015</v>
      </c>
      <c r="B14" t="s">
        <v>105</v>
      </c>
      <c r="C14" s="34">
        <v>8.5</v>
      </c>
      <c r="D14" s="34">
        <v>9.3000000000000007</v>
      </c>
      <c r="E14" s="4">
        <v>5</v>
      </c>
    </row>
    <row r="15" spans="1:5" x14ac:dyDescent="0.25">
      <c r="A15" s="62">
        <v>2015</v>
      </c>
      <c r="B15" t="s">
        <v>106</v>
      </c>
      <c r="C15" s="34">
        <v>0.5</v>
      </c>
      <c r="D15" s="34">
        <v>0.5</v>
      </c>
      <c r="E15" s="4">
        <v>26.5</v>
      </c>
    </row>
    <row r="16" spans="1:5" x14ac:dyDescent="0.25">
      <c r="A16" s="62">
        <v>2015</v>
      </c>
      <c r="B16" t="s">
        <v>108</v>
      </c>
      <c r="C16" s="34">
        <v>0</v>
      </c>
      <c r="D16" s="34">
        <v>0</v>
      </c>
      <c r="E16" s="4">
        <v>5.5</v>
      </c>
    </row>
    <row r="17" spans="1:5" x14ac:dyDescent="0.25">
      <c r="A17" s="62">
        <v>2015</v>
      </c>
      <c r="B17" t="s">
        <v>107</v>
      </c>
      <c r="C17" s="34">
        <v>0</v>
      </c>
      <c r="D17" s="34">
        <v>0.1</v>
      </c>
      <c r="E17" s="4">
        <v>6.1</v>
      </c>
    </row>
    <row r="18" spans="1:5" x14ac:dyDescent="0.25">
      <c r="A18" s="62">
        <v>2016</v>
      </c>
      <c r="B18" t="s">
        <v>102</v>
      </c>
      <c r="C18" s="34">
        <v>31.1</v>
      </c>
      <c r="D18" s="34">
        <v>39.200000000000003</v>
      </c>
      <c r="E18" s="66" t="s">
        <v>195</v>
      </c>
    </row>
    <row r="19" spans="1:5" x14ac:dyDescent="0.25">
      <c r="A19" s="62">
        <v>2016</v>
      </c>
      <c r="B19" t="s">
        <v>103</v>
      </c>
      <c r="C19" s="34">
        <v>12.3</v>
      </c>
      <c r="D19" s="34">
        <v>15.6</v>
      </c>
      <c r="E19" s="4">
        <v>5.4</v>
      </c>
    </row>
    <row r="20" spans="1:5" x14ac:dyDescent="0.25">
      <c r="A20" s="62">
        <v>2016</v>
      </c>
      <c r="B20" t="s">
        <v>104</v>
      </c>
      <c r="C20" s="34">
        <v>10.8</v>
      </c>
      <c r="D20" s="34">
        <v>11.2</v>
      </c>
      <c r="E20" s="4">
        <v>8.4</v>
      </c>
    </row>
    <row r="21" spans="1:5" x14ac:dyDescent="0.25">
      <c r="A21" s="62">
        <v>2016</v>
      </c>
      <c r="B21" t="s">
        <v>105</v>
      </c>
      <c r="C21" s="34">
        <v>7.3</v>
      </c>
      <c r="D21" s="34">
        <v>7.9</v>
      </c>
      <c r="E21" s="4">
        <v>5.2</v>
      </c>
    </row>
    <row r="22" spans="1:5" x14ac:dyDescent="0.25">
      <c r="A22" s="62">
        <v>2016</v>
      </c>
      <c r="B22" t="s">
        <v>106</v>
      </c>
      <c r="C22" s="34">
        <v>0.5</v>
      </c>
      <c r="D22" s="34">
        <v>0.5</v>
      </c>
      <c r="E22" s="4">
        <v>26.5</v>
      </c>
    </row>
    <row r="23" spans="1:5" x14ac:dyDescent="0.25">
      <c r="A23" s="62">
        <v>2016</v>
      </c>
      <c r="B23" t="s">
        <v>107</v>
      </c>
      <c r="C23" s="34">
        <v>0</v>
      </c>
      <c r="D23" s="34">
        <v>0</v>
      </c>
      <c r="E23" s="4">
        <v>6.2</v>
      </c>
    </row>
    <row r="24" spans="1:5" x14ac:dyDescent="0.25">
      <c r="A24" s="62">
        <v>2017</v>
      </c>
      <c r="B24" t="s">
        <v>102</v>
      </c>
      <c r="C24" s="34">
        <v>30.5</v>
      </c>
      <c r="D24" s="34">
        <v>38</v>
      </c>
      <c r="E24" s="66" t="s">
        <v>195</v>
      </c>
    </row>
    <row r="25" spans="1:5" x14ac:dyDescent="0.25">
      <c r="A25" s="62">
        <v>2017</v>
      </c>
      <c r="B25" t="s">
        <v>103</v>
      </c>
      <c r="C25" s="34">
        <v>12.6</v>
      </c>
      <c r="D25" s="34">
        <v>16.2</v>
      </c>
      <c r="E25" s="4">
        <v>5.0999999999999996</v>
      </c>
    </row>
    <row r="26" spans="1:5" x14ac:dyDescent="0.25">
      <c r="A26" s="62">
        <v>2017</v>
      </c>
      <c r="B26" t="s">
        <v>104</v>
      </c>
      <c r="C26" s="34">
        <v>10.6</v>
      </c>
      <c r="D26" s="34">
        <v>10.9</v>
      </c>
      <c r="E26" s="4">
        <v>8.6</v>
      </c>
    </row>
    <row r="27" spans="1:5" x14ac:dyDescent="0.25">
      <c r="A27" s="62">
        <v>2017</v>
      </c>
      <c r="B27" t="s">
        <v>105</v>
      </c>
      <c r="C27" s="34">
        <v>6.7</v>
      </c>
      <c r="D27" s="34">
        <v>7.2</v>
      </c>
      <c r="E27" s="4">
        <v>5.5</v>
      </c>
    </row>
    <row r="28" spans="1:5" x14ac:dyDescent="0.25">
      <c r="A28" s="62">
        <v>2017</v>
      </c>
      <c r="B28" t="s">
        <v>106</v>
      </c>
      <c r="C28" s="34">
        <v>0.5</v>
      </c>
      <c r="D28" s="34">
        <v>0.5</v>
      </c>
      <c r="E28" s="4">
        <v>26.5</v>
      </c>
    </row>
    <row r="29" spans="1:5" x14ac:dyDescent="0.25">
      <c r="A29" s="62">
        <v>2017</v>
      </c>
      <c r="B29" t="s">
        <v>107</v>
      </c>
      <c r="C29" s="34">
        <v>0.1</v>
      </c>
      <c r="D29" s="34">
        <v>0.1</v>
      </c>
      <c r="E29" s="4">
        <v>7</v>
      </c>
    </row>
    <row r="30" spans="1:5" x14ac:dyDescent="0.25">
      <c r="A30" s="62">
        <v>2017</v>
      </c>
      <c r="B30" t="s">
        <v>108</v>
      </c>
      <c r="C30" s="34">
        <v>0</v>
      </c>
      <c r="D30" s="34">
        <v>0</v>
      </c>
      <c r="E30" s="4">
        <v>15</v>
      </c>
    </row>
    <row r="31" spans="1:5" x14ac:dyDescent="0.25">
      <c r="A31" s="62">
        <v>2018</v>
      </c>
      <c r="B31" t="s">
        <v>102</v>
      </c>
      <c r="C31" s="34">
        <v>30.3</v>
      </c>
      <c r="D31" s="34">
        <v>37.700000000000003</v>
      </c>
      <c r="E31" s="66" t="s">
        <v>195</v>
      </c>
    </row>
    <row r="32" spans="1:5" x14ac:dyDescent="0.25">
      <c r="A32" s="62">
        <v>2018</v>
      </c>
      <c r="B32" t="s">
        <v>103</v>
      </c>
      <c r="C32" s="34">
        <v>12.8</v>
      </c>
      <c r="D32" s="34">
        <v>16.899999999999999</v>
      </c>
      <c r="E32" s="4">
        <v>4.9000000000000004</v>
      </c>
    </row>
    <row r="33" spans="1:5" x14ac:dyDescent="0.25">
      <c r="A33" s="62">
        <v>2018</v>
      </c>
      <c r="B33" t="s">
        <v>104</v>
      </c>
      <c r="C33" s="34">
        <v>10.6</v>
      </c>
      <c r="D33" s="34">
        <v>10.9</v>
      </c>
      <c r="E33" s="4">
        <v>8.6</v>
      </c>
    </row>
    <row r="34" spans="1:5" x14ac:dyDescent="0.25">
      <c r="A34" s="62">
        <v>2018</v>
      </c>
      <c r="B34" t="s">
        <v>105</v>
      </c>
      <c r="C34" s="34">
        <v>6.1</v>
      </c>
      <c r="D34" s="34">
        <v>6.6</v>
      </c>
      <c r="E34" s="4">
        <v>5.6</v>
      </c>
    </row>
    <row r="35" spans="1:5" x14ac:dyDescent="0.25">
      <c r="A35" s="62">
        <v>2018</v>
      </c>
      <c r="B35" t="s">
        <v>106</v>
      </c>
      <c r="C35" s="34">
        <v>0.5</v>
      </c>
      <c r="D35" s="34">
        <v>0.6</v>
      </c>
      <c r="E35" s="4">
        <v>26.5</v>
      </c>
    </row>
    <row r="36" spans="1:5" x14ac:dyDescent="0.25">
      <c r="A36" s="62">
        <v>2018</v>
      </c>
      <c r="B36" t="s">
        <v>107</v>
      </c>
      <c r="C36" s="34">
        <v>0.1</v>
      </c>
      <c r="D36" s="34">
        <v>0.2</v>
      </c>
      <c r="E36" s="4">
        <v>7.1</v>
      </c>
    </row>
    <row r="37" spans="1:5" x14ac:dyDescent="0.25">
      <c r="A37" s="62">
        <v>2018</v>
      </c>
      <c r="B37" t="s">
        <v>108</v>
      </c>
      <c r="C37" s="34">
        <v>0</v>
      </c>
      <c r="D37" s="34">
        <v>0</v>
      </c>
      <c r="E37" s="4">
        <v>7.2</v>
      </c>
    </row>
    <row r="38" spans="1:5" x14ac:dyDescent="0.25">
      <c r="A38" s="62">
        <v>2019</v>
      </c>
      <c r="B38" t="s">
        <v>102</v>
      </c>
      <c r="C38" s="34">
        <v>30.2</v>
      </c>
      <c r="D38" s="34">
        <v>37.4</v>
      </c>
      <c r="E38" s="4"/>
    </row>
    <row r="39" spans="1:5" x14ac:dyDescent="0.25">
      <c r="A39" s="62">
        <v>2019</v>
      </c>
      <c r="B39" t="s">
        <v>103</v>
      </c>
      <c r="C39" s="34">
        <v>12</v>
      </c>
      <c r="D39" s="34">
        <v>16.100000000000001</v>
      </c>
      <c r="E39" s="4">
        <v>4.4000000000000004</v>
      </c>
    </row>
    <row r="40" spans="1:5" x14ac:dyDescent="0.25">
      <c r="A40" s="62">
        <v>2019</v>
      </c>
      <c r="B40" t="s">
        <v>104</v>
      </c>
      <c r="C40" s="34">
        <v>10.3</v>
      </c>
      <c r="D40" s="34">
        <v>10.6</v>
      </c>
      <c r="E40" s="4">
        <v>8.6</v>
      </c>
    </row>
    <row r="41" spans="1:5" x14ac:dyDescent="0.25">
      <c r="A41" s="62">
        <v>2019</v>
      </c>
      <c r="B41" t="s">
        <v>105</v>
      </c>
      <c r="C41" s="34">
        <v>5.5</v>
      </c>
      <c r="D41" s="34">
        <v>5.9</v>
      </c>
      <c r="E41" s="4">
        <v>5.8</v>
      </c>
    </row>
    <row r="42" spans="1:5" x14ac:dyDescent="0.25">
      <c r="A42" s="62">
        <v>2019</v>
      </c>
      <c r="B42" t="s">
        <v>106</v>
      </c>
      <c r="C42" s="34">
        <v>0.5</v>
      </c>
      <c r="D42" s="34">
        <v>0.5</v>
      </c>
      <c r="E42" s="4">
        <v>26.5</v>
      </c>
    </row>
    <row r="43" spans="1:5" x14ac:dyDescent="0.25">
      <c r="A43" s="62">
        <v>2019</v>
      </c>
      <c r="B43" t="s">
        <v>109</v>
      </c>
      <c r="C43" s="34">
        <v>0.1</v>
      </c>
      <c r="D43" s="34">
        <v>0.1</v>
      </c>
      <c r="E43" s="4">
        <v>7.6</v>
      </c>
    </row>
    <row r="44" spans="1:5" x14ac:dyDescent="0.25">
      <c r="A44" s="62">
        <v>2020</v>
      </c>
      <c r="B44" t="s">
        <v>102</v>
      </c>
      <c r="C44" s="34">
        <v>24.4</v>
      </c>
      <c r="D44" s="34">
        <v>28.9</v>
      </c>
      <c r="E44" s="66" t="s">
        <v>195</v>
      </c>
    </row>
    <row r="45" spans="1:5" x14ac:dyDescent="0.25">
      <c r="A45" s="62">
        <v>2020</v>
      </c>
      <c r="B45" t="s">
        <v>103</v>
      </c>
      <c r="C45" s="34">
        <v>9.8000000000000007</v>
      </c>
      <c r="D45" s="34">
        <v>13</v>
      </c>
      <c r="E45" s="4">
        <v>4.3</v>
      </c>
    </row>
    <row r="46" spans="1:5" x14ac:dyDescent="0.25">
      <c r="A46" s="62">
        <v>2020</v>
      </c>
      <c r="B46" t="s">
        <v>105</v>
      </c>
      <c r="C46" s="34">
        <v>5.9</v>
      </c>
      <c r="D46" s="34">
        <v>6.2</v>
      </c>
      <c r="E46" s="4">
        <v>7</v>
      </c>
    </row>
    <row r="47" spans="1:5" x14ac:dyDescent="0.25">
      <c r="A47" s="62">
        <v>2020</v>
      </c>
      <c r="B47" t="s">
        <v>104</v>
      </c>
      <c r="C47" s="34">
        <v>4.0999999999999996</v>
      </c>
      <c r="D47" s="34">
        <v>4.2</v>
      </c>
      <c r="E47" s="4">
        <v>8.8000000000000007</v>
      </c>
    </row>
    <row r="48" spans="1:5" x14ac:dyDescent="0.25">
      <c r="A48" s="62">
        <v>2020</v>
      </c>
      <c r="B48" t="s">
        <v>106</v>
      </c>
      <c r="C48" s="34">
        <v>0.4</v>
      </c>
      <c r="D48" s="34">
        <v>0.4</v>
      </c>
      <c r="E48" s="4">
        <v>26.5</v>
      </c>
    </row>
    <row r="49" spans="1:5" x14ac:dyDescent="0.25">
      <c r="A49" s="62">
        <v>2020</v>
      </c>
      <c r="B49" t="s">
        <v>109</v>
      </c>
      <c r="C49" s="34">
        <v>0.1</v>
      </c>
      <c r="D49" s="34">
        <v>0.1</v>
      </c>
      <c r="E49" s="4">
        <v>8.6</v>
      </c>
    </row>
    <row r="50" spans="1:5" x14ac:dyDescent="0.25">
      <c r="A50" s="62">
        <v>2021</v>
      </c>
      <c r="B50" t="s">
        <v>102</v>
      </c>
      <c r="C50" s="34">
        <v>23.5</v>
      </c>
      <c r="D50" s="34">
        <v>27.6</v>
      </c>
      <c r="E50" s="66" t="s">
        <v>195</v>
      </c>
    </row>
    <row r="51" spans="1:5" x14ac:dyDescent="0.25">
      <c r="A51" s="62">
        <v>2021</v>
      </c>
      <c r="B51" t="s">
        <v>103</v>
      </c>
      <c r="C51" s="34">
        <v>11.2</v>
      </c>
      <c r="D51" s="34">
        <v>15</v>
      </c>
      <c r="E51" s="4">
        <v>4.0999999999999996</v>
      </c>
    </row>
    <row r="52" spans="1:5" x14ac:dyDescent="0.25">
      <c r="A52" s="62">
        <v>2021</v>
      </c>
      <c r="B52" t="s">
        <v>105</v>
      </c>
      <c r="C52" s="34">
        <v>5.0999999999999996</v>
      </c>
      <c r="D52" s="34">
        <v>5.4</v>
      </c>
      <c r="E52" s="4">
        <v>6.8</v>
      </c>
    </row>
    <row r="53" spans="1:5" x14ac:dyDescent="0.25">
      <c r="A53" s="62">
        <v>2021</v>
      </c>
      <c r="B53" t="s">
        <v>104</v>
      </c>
      <c r="C53" s="34">
        <v>4.8</v>
      </c>
      <c r="D53" s="34">
        <v>4.9000000000000004</v>
      </c>
      <c r="E53" s="4">
        <v>8.9</v>
      </c>
    </row>
    <row r="54" spans="1:5" x14ac:dyDescent="0.25">
      <c r="A54" s="62">
        <v>2021</v>
      </c>
      <c r="B54" t="s">
        <v>106</v>
      </c>
      <c r="C54" s="34">
        <v>0.4</v>
      </c>
      <c r="D54" s="34">
        <v>0.4</v>
      </c>
      <c r="E54" s="4">
        <v>26.5</v>
      </c>
    </row>
    <row r="55" spans="1:5" x14ac:dyDescent="0.25">
      <c r="A55" s="63">
        <v>2021</v>
      </c>
      <c r="B55" s="12" t="s">
        <v>109</v>
      </c>
      <c r="C55" s="35">
        <v>0.1</v>
      </c>
      <c r="D55" s="35">
        <v>0.1</v>
      </c>
      <c r="E55" s="11">
        <v>8.6999999999999993</v>
      </c>
    </row>
    <row r="57" spans="1:5" x14ac:dyDescent="0.25">
      <c r="A57" s="60" t="s">
        <v>50</v>
      </c>
    </row>
    <row r="59" spans="1:5" x14ac:dyDescent="0.25">
      <c r="A59" s="6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/>
  </sheetViews>
  <sheetFormatPr defaultColWidth="11.42578125" defaultRowHeight="15" x14ac:dyDescent="0.25"/>
  <cols>
    <col min="1" max="1" width="6.7109375" customWidth="1"/>
    <col min="2" max="2" width="82.7109375" customWidth="1"/>
    <col min="3" max="3" width="23.7109375" customWidth="1"/>
    <col min="4" max="4" width="32.7109375" customWidth="1"/>
  </cols>
  <sheetData>
    <row r="1" spans="1:4" x14ac:dyDescent="0.25">
      <c r="A1" t="s">
        <v>110</v>
      </c>
    </row>
    <row r="3" spans="1:4" x14ac:dyDescent="0.25">
      <c r="A3" s="6" t="s">
        <v>1</v>
      </c>
      <c r="B3" s="5" t="s">
        <v>111</v>
      </c>
      <c r="C3" s="5" t="s">
        <v>112</v>
      </c>
      <c r="D3" s="7" t="s">
        <v>113</v>
      </c>
    </row>
    <row r="4" spans="1:4" x14ac:dyDescent="0.25">
      <c r="A4" s="62">
        <v>2014</v>
      </c>
      <c r="B4" t="s">
        <v>114</v>
      </c>
      <c r="C4" s="36" t="s">
        <v>115</v>
      </c>
      <c r="D4" s="51">
        <v>2835</v>
      </c>
    </row>
    <row r="5" spans="1:4" x14ac:dyDescent="0.25">
      <c r="A5" s="62">
        <v>2014</v>
      </c>
      <c r="B5" t="s">
        <v>116</v>
      </c>
      <c r="C5" s="36" t="s">
        <v>117</v>
      </c>
      <c r="D5" s="51">
        <v>509.7</v>
      </c>
    </row>
    <row r="6" spans="1:4" x14ac:dyDescent="0.25">
      <c r="A6" s="62">
        <v>2014</v>
      </c>
      <c r="B6" t="s">
        <v>118</v>
      </c>
      <c r="C6" s="36" t="s">
        <v>119</v>
      </c>
      <c r="D6" s="51">
        <v>63.6</v>
      </c>
    </row>
    <row r="7" spans="1:4" x14ac:dyDescent="0.25">
      <c r="A7" s="62">
        <v>2014</v>
      </c>
      <c r="B7" t="s">
        <v>120</v>
      </c>
      <c r="C7" s="36" t="s">
        <v>121</v>
      </c>
      <c r="D7" s="51">
        <v>1.7</v>
      </c>
    </row>
    <row r="8" spans="1:4" x14ac:dyDescent="0.25">
      <c r="A8" s="62">
        <v>2015</v>
      </c>
      <c r="B8" t="s">
        <v>114</v>
      </c>
      <c r="C8" s="36" t="s">
        <v>122</v>
      </c>
      <c r="D8" s="51">
        <v>2590.6</v>
      </c>
    </row>
    <row r="9" spans="1:4" x14ac:dyDescent="0.25">
      <c r="A9" s="62">
        <v>2015</v>
      </c>
      <c r="B9" t="s">
        <v>116</v>
      </c>
      <c r="C9" s="36" t="s">
        <v>123</v>
      </c>
      <c r="D9" s="51">
        <v>572.20000000000005</v>
      </c>
    </row>
    <row r="10" spans="1:4" x14ac:dyDescent="0.25">
      <c r="A10" s="62">
        <v>2015</v>
      </c>
      <c r="B10" t="s">
        <v>120</v>
      </c>
      <c r="C10" s="36" t="s">
        <v>121</v>
      </c>
      <c r="D10" s="51">
        <v>24.9</v>
      </c>
    </row>
    <row r="11" spans="1:4" x14ac:dyDescent="0.25">
      <c r="A11" s="62">
        <v>2015</v>
      </c>
      <c r="B11" t="s">
        <v>118</v>
      </c>
      <c r="C11" s="36" t="s">
        <v>121</v>
      </c>
      <c r="D11" s="51">
        <v>25.5</v>
      </c>
    </row>
    <row r="12" spans="1:4" x14ac:dyDescent="0.25">
      <c r="A12" s="62">
        <v>2016</v>
      </c>
      <c r="B12" t="s">
        <v>114</v>
      </c>
      <c r="C12" s="36" t="s">
        <v>124</v>
      </c>
      <c r="D12" s="51">
        <v>3773.5</v>
      </c>
    </row>
    <row r="13" spans="1:4" x14ac:dyDescent="0.25">
      <c r="A13" s="62">
        <v>2016</v>
      </c>
      <c r="B13" t="s">
        <v>116</v>
      </c>
      <c r="C13" s="36" t="s">
        <v>125</v>
      </c>
      <c r="D13" s="51">
        <v>425.5</v>
      </c>
    </row>
    <row r="14" spans="1:4" x14ac:dyDescent="0.25">
      <c r="A14" s="62">
        <v>2016</v>
      </c>
      <c r="B14" t="s">
        <v>118</v>
      </c>
      <c r="C14" s="36" t="s">
        <v>126</v>
      </c>
      <c r="D14" s="51">
        <v>71.5</v>
      </c>
    </row>
    <row r="15" spans="1:4" x14ac:dyDescent="0.25">
      <c r="A15" s="62">
        <v>2016</v>
      </c>
      <c r="B15" t="s">
        <v>120</v>
      </c>
      <c r="C15" s="36" t="s">
        <v>119</v>
      </c>
      <c r="D15" s="51">
        <v>37.1</v>
      </c>
    </row>
    <row r="16" spans="1:4" x14ac:dyDescent="0.25">
      <c r="A16" s="62">
        <v>2017</v>
      </c>
      <c r="B16" t="s">
        <v>114</v>
      </c>
      <c r="C16" s="36" t="s">
        <v>127</v>
      </c>
      <c r="D16" s="51">
        <v>3393.3</v>
      </c>
    </row>
    <row r="17" spans="1:4" x14ac:dyDescent="0.25">
      <c r="A17" s="62">
        <v>2017</v>
      </c>
      <c r="B17" t="s">
        <v>116</v>
      </c>
      <c r="C17" s="36" t="s">
        <v>128</v>
      </c>
      <c r="D17" s="51">
        <v>398.1</v>
      </c>
    </row>
    <row r="18" spans="1:4" x14ac:dyDescent="0.25">
      <c r="A18" s="62">
        <v>2017</v>
      </c>
      <c r="B18" t="s">
        <v>120</v>
      </c>
      <c r="C18" s="36" t="s">
        <v>121</v>
      </c>
      <c r="D18" s="51">
        <v>13.7</v>
      </c>
    </row>
    <row r="19" spans="1:4" x14ac:dyDescent="0.25">
      <c r="A19" s="62">
        <v>2017</v>
      </c>
      <c r="B19" t="s">
        <v>118</v>
      </c>
      <c r="C19" s="36" t="s">
        <v>121</v>
      </c>
      <c r="D19" s="51">
        <v>19.899999999999999</v>
      </c>
    </row>
    <row r="20" spans="1:4" x14ac:dyDescent="0.25">
      <c r="A20" s="62">
        <v>2018</v>
      </c>
      <c r="B20" t="s">
        <v>114</v>
      </c>
      <c r="C20" s="36" t="s">
        <v>129</v>
      </c>
      <c r="D20" s="51">
        <v>3957</v>
      </c>
    </row>
    <row r="21" spans="1:4" x14ac:dyDescent="0.25">
      <c r="A21" s="62">
        <v>2018</v>
      </c>
      <c r="B21" t="s">
        <v>116</v>
      </c>
      <c r="C21" s="36" t="s">
        <v>130</v>
      </c>
      <c r="D21" s="51">
        <v>562.20000000000005</v>
      </c>
    </row>
    <row r="22" spans="1:4" x14ac:dyDescent="0.25">
      <c r="A22" s="62">
        <v>2018</v>
      </c>
      <c r="B22" t="s">
        <v>118</v>
      </c>
      <c r="C22" s="36" t="s">
        <v>121</v>
      </c>
      <c r="D22" s="51">
        <v>51.2</v>
      </c>
    </row>
    <row r="23" spans="1:4" x14ac:dyDescent="0.25">
      <c r="A23" s="62">
        <v>2018</v>
      </c>
      <c r="B23" t="s">
        <v>120</v>
      </c>
      <c r="C23" s="36" t="s">
        <v>121</v>
      </c>
      <c r="D23" s="51">
        <v>7.7</v>
      </c>
    </row>
    <row r="24" spans="1:4" x14ac:dyDescent="0.25">
      <c r="A24" s="62">
        <v>2019</v>
      </c>
      <c r="B24" t="s">
        <v>114</v>
      </c>
      <c r="C24" s="36" t="s">
        <v>131</v>
      </c>
      <c r="D24" s="51">
        <v>4499.2</v>
      </c>
    </row>
    <row r="25" spans="1:4" x14ac:dyDescent="0.25">
      <c r="A25" s="62">
        <v>2019</v>
      </c>
      <c r="B25" t="s">
        <v>116</v>
      </c>
      <c r="C25" s="36" t="s">
        <v>132</v>
      </c>
      <c r="D25" s="51">
        <v>213.2</v>
      </c>
    </row>
    <row r="26" spans="1:4" x14ac:dyDescent="0.25">
      <c r="A26" s="62">
        <v>2019</v>
      </c>
      <c r="B26" t="s">
        <v>120</v>
      </c>
      <c r="C26" s="36" t="s">
        <v>121</v>
      </c>
      <c r="D26" s="51">
        <v>9.6</v>
      </c>
    </row>
    <row r="27" spans="1:4" x14ac:dyDescent="0.25">
      <c r="A27" s="62">
        <v>2019</v>
      </c>
      <c r="B27" t="s">
        <v>118</v>
      </c>
      <c r="C27" s="36" t="s">
        <v>121</v>
      </c>
      <c r="D27" s="51">
        <v>33.9</v>
      </c>
    </row>
    <row r="28" spans="1:4" x14ac:dyDescent="0.25">
      <c r="A28" s="62">
        <v>2020</v>
      </c>
      <c r="B28" t="s">
        <v>114</v>
      </c>
      <c r="C28" s="36" t="s">
        <v>133</v>
      </c>
      <c r="D28" s="51">
        <v>4324.6000000000004</v>
      </c>
    </row>
    <row r="29" spans="1:4" x14ac:dyDescent="0.25">
      <c r="A29" s="62">
        <v>2020</v>
      </c>
      <c r="B29" t="s">
        <v>116</v>
      </c>
      <c r="C29" s="36" t="s">
        <v>134</v>
      </c>
      <c r="D29" s="51">
        <v>182</v>
      </c>
    </row>
    <row r="30" spans="1:4" x14ac:dyDescent="0.25">
      <c r="A30" s="62">
        <v>2020</v>
      </c>
      <c r="B30" t="s">
        <v>120</v>
      </c>
      <c r="C30" s="36" t="s">
        <v>121</v>
      </c>
      <c r="D30" s="51">
        <v>10.4</v>
      </c>
    </row>
    <row r="31" spans="1:4" x14ac:dyDescent="0.25">
      <c r="A31" s="62">
        <v>2020</v>
      </c>
      <c r="B31" t="s">
        <v>118</v>
      </c>
      <c r="C31" s="36" t="s">
        <v>121</v>
      </c>
      <c r="D31" s="51">
        <v>11.2</v>
      </c>
    </row>
    <row r="32" spans="1:4" x14ac:dyDescent="0.25">
      <c r="A32" s="62">
        <v>2021</v>
      </c>
      <c r="B32" t="s">
        <v>114</v>
      </c>
      <c r="C32" s="36" t="s">
        <v>135</v>
      </c>
      <c r="D32" s="51">
        <v>5900</v>
      </c>
    </row>
    <row r="33" spans="1:4" x14ac:dyDescent="0.25">
      <c r="A33" s="62">
        <v>2021</v>
      </c>
      <c r="B33" t="s">
        <v>116</v>
      </c>
      <c r="C33" s="36" t="s">
        <v>119</v>
      </c>
      <c r="D33" s="51">
        <v>114.5</v>
      </c>
    </row>
    <row r="34" spans="1:4" x14ac:dyDescent="0.25">
      <c r="A34" s="62">
        <v>2021</v>
      </c>
      <c r="B34" t="s">
        <v>120</v>
      </c>
      <c r="C34" s="36" t="s">
        <v>121</v>
      </c>
      <c r="D34" s="51">
        <v>1.6</v>
      </c>
    </row>
    <row r="35" spans="1:4" x14ac:dyDescent="0.25">
      <c r="A35" s="63">
        <v>2021</v>
      </c>
      <c r="B35" s="12" t="s">
        <v>118</v>
      </c>
      <c r="C35" s="37" t="s">
        <v>121</v>
      </c>
      <c r="D35" s="53">
        <v>12.3</v>
      </c>
    </row>
    <row r="37" spans="1:4" x14ac:dyDescent="0.25">
      <c r="A37" t="s">
        <v>50</v>
      </c>
    </row>
    <row r="39" spans="1:4" x14ac:dyDescent="0.25">
      <c r="A39" s="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/>
  </sheetViews>
  <sheetFormatPr defaultColWidth="11.42578125" defaultRowHeight="15" x14ac:dyDescent="0.25"/>
  <cols>
    <col min="1" max="1" width="6.7109375" customWidth="1"/>
    <col min="2" max="2" width="39.7109375" customWidth="1"/>
    <col min="3" max="3" width="27.7109375" customWidth="1"/>
  </cols>
  <sheetData>
    <row r="1" spans="1:3" x14ac:dyDescent="0.25">
      <c r="A1" t="s">
        <v>136</v>
      </c>
    </row>
    <row r="3" spans="1:3" x14ac:dyDescent="0.25">
      <c r="A3" s="6" t="s">
        <v>1</v>
      </c>
      <c r="B3" s="5" t="s">
        <v>137</v>
      </c>
      <c r="C3" s="7" t="s">
        <v>48</v>
      </c>
    </row>
    <row r="4" spans="1:3" x14ac:dyDescent="0.25">
      <c r="A4" s="62">
        <v>2014</v>
      </c>
      <c r="B4" t="s">
        <v>138</v>
      </c>
      <c r="C4" s="38">
        <v>343.1</v>
      </c>
    </row>
    <row r="5" spans="1:3" x14ac:dyDescent="0.25">
      <c r="A5" s="62">
        <v>2014</v>
      </c>
      <c r="B5" t="s">
        <v>139</v>
      </c>
      <c r="C5" s="38">
        <v>301.8</v>
      </c>
    </row>
    <row r="6" spans="1:3" x14ac:dyDescent="0.25">
      <c r="A6" s="62">
        <v>2015</v>
      </c>
      <c r="B6" t="s">
        <v>138</v>
      </c>
      <c r="C6" s="38">
        <v>345.2</v>
      </c>
    </row>
    <row r="7" spans="1:3" x14ac:dyDescent="0.25">
      <c r="A7" s="62">
        <v>2015</v>
      </c>
      <c r="B7" t="s">
        <v>139</v>
      </c>
      <c r="C7" s="38">
        <v>313.8</v>
      </c>
    </row>
    <row r="8" spans="1:3" x14ac:dyDescent="0.25">
      <c r="A8" s="62">
        <v>2016</v>
      </c>
      <c r="B8" t="s">
        <v>138</v>
      </c>
      <c r="C8" s="38">
        <v>347.5</v>
      </c>
    </row>
    <row r="9" spans="1:3" x14ac:dyDescent="0.25">
      <c r="A9" s="62">
        <v>2016</v>
      </c>
      <c r="B9" t="s">
        <v>139</v>
      </c>
      <c r="C9" s="38">
        <v>315.60000000000002</v>
      </c>
    </row>
    <row r="10" spans="1:3" x14ac:dyDescent="0.25">
      <c r="A10" s="62">
        <v>2017</v>
      </c>
      <c r="B10" t="s">
        <v>138</v>
      </c>
      <c r="C10" s="38">
        <v>348.4</v>
      </c>
    </row>
    <row r="11" spans="1:3" x14ac:dyDescent="0.25">
      <c r="A11" s="62">
        <v>2017</v>
      </c>
      <c r="B11" t="s">
        <v>139</v>
      </c>
      <c r="C11" s="38">
        <v>319</v>
      </c>
    </row>
    <row r="12" spans="1:3" x14ac:dyDescent="0.25">
      <c r="A12" s="62">
        <v>2018</v>
      </c>
      <c r="B12" t="s">
        <v>138</v>
      </c>
      <c r="C12" s="38">
        <v>348</v>
      </c>
    </row>
    <row r="13" spans="1:3" x14ac:dyDescent="0.25">
      <c r="A13" s="62">
        <v>2018</v>
      </c>
      <c r="B13" t="s">
        <v>139</v>
      </c>
      <c r="C13" s="38">
        <v>322.3</v>
      </c>
    </row>
    <row r="14" spans="1:3" x14ac:dyDescent="0.25">
      <c r="A14" s="62">
        <v>2019</v>
      </c>
      <c r="B14" t="s">
        <v>138</v>
      </c>
      <c r="C14" s="38">
        <v>347</v>
      </c>
    </row>
    <row r="15" spans="1:3" x14ac:dyDescent="0.25">
      <c r="A15" s="62">
        <v>2019</v>
      </c>
      <c r="B15" t="s">
        <v>139</v>
      </c>
      <c r="C15" s="38">
        <v>318.7</v>
      </c>
    </row>
    <row r="16" spans="1:3" x14ac:dyDescent="0.25">
      <c r="A16" s="62">
        <v>2020</v>
      </c>
      <c r="B16" t="s">
        <v>138</v>
      </c>
      <c r="C16" s="38">
        <v>335.8</v>
      </c>
    </row>
    <row r="17" spans="1:3" x14ac:dyDescent="0.25">
      <c r="A17" s="62">
        <v>2020</v>
      </c>
      <c r="B17" t="s">
        <v>139</v>
      </c>
      <c r="C17" s="38">
        <v>281.89999999999998</v>
      </c>
    </row>
    <row r="18" spans="1:3" x14ac:dyDescent="0.25">
      <c r="A18" s="62">
        <v>2021</v>
      </c>
      <c r="B18" t="s">
        <v>138</v>
      </c>
      <c r="C18" s="38">
        <v>327.5</v>
      </c>
    </row>
    <row r="19" spans="1:3" x14ac:dyDescent="0.25">
      <c r="A19" s="63">
        <v>2021</v>
      </c>
      <c r="B19" s="12" t="s">
        <v>139</v>
      </c>
      <c r="C19" s="39">
        <v>277.2</v>
      </c>
    </row>
    <row r="21" spans="1:3" x14ac:dyDescent="0.25">
      <c r="A21" t="s">
        <v>50</v>
      </c>
    </row>
    <row r="27" spans="1:3" x14ac:dyDescent="0.25">
      <c r="A27" t="s">
        <v>140</v>
      </c>
    </row>
    <row r="28" spans="1:3" x14ac:dyDescent="0.25">
      <c r="A28" t="s">
        <v>141</v>
      </c>
    </row>
    <row r="30" spans="1:3" x14ac:dyDescent="0.25">
      <c r="A30" s="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/>
  </sheetViews>
  <sheetFormatPr defaultColWidth="11.42578125" defaultRowHeight="15" x14ac:dyDescent="0.25"/>
  <cols>
    <col min="1" max="1" width="6.7109375" customWidth="1"/>
    <col min="2" max="2" width="39.7109375" customWidth="1"/>
    <col min="3" max="3" width="23.7109375" customWidth="1"/>
  </cols>
  <sheetData>
    <row r="1" spans="1:3" x14ac:dyDescent="0.25">
      <c r="A1" t="s">
        <v>142</v>
      </c>
    </row>
    <row r="3" spans="1:3" x14ac:dyDescent="0.25">
      <c r="A3" s="6" t="s">
        <v>1</v>
      </c>
      <c r="B3" s="5" t="s">
        <v>143</v>
      </c>
      <c r="C3" s="7" t="s">
        <v>144</v>
      </c>
    </row>
    <row r="4" spans="1:3" x14ac:dyDescent="0.25">
      <c r="A4" s="62">
        <v>2014</v>
      </c>
      <c r="B4" t="s">
        <v>138</v>
      </c>
      <c r="C4" s="67">
        <v>171.3</v>
      </c>
    </row>
    <row r="5" spans="1:3" x14ac:dyDescent="0.25">
      <c r="A5" s="62">
        <v>2014</v>
      </c>
      <c r="B5" t="s">
        <v>139</v>
      </c>
      <c r="C5" s="67">
        <v>44.8</v>
      </c>
    </row>
    <row r="6" spans="1:3" x14ac:dyDescent="0.25">
      <c r="A6" s="62">
        <v>2015</v>
      </c>
      <c r="B6" t="s">
        <v>138</v>
      </c>
      <c r="C6" s="67">
        <v>180.4</v>
      </c>
    </row>
    <row r="7" spans="1:3" x14ac:dyDescent="0.25">
      <c r="A7" s="62">
        <v>2015</v>
      </c>
      <c r="B7" t="s">
        <v>139</v>
      </c>
      <c r="C7" s="67">
        <v>47.7</v>
      </c>
    </row>
    <row r="8" spans="1:3" x14ac:dyDescent="0.25">
      <c r="A8" s="62">
        <v>2016</v>
      </c>
      <c r="B8" t="s">
        <v>138</v>
      </c>
      <c r="C8" s="67">
        <v>181.9</v>
      </c>
    </row>
    <row r="9" spans="1:3" x14ac:dyDescent="0.25">
      <c r="A9" s="62">
        <v>2016</v>
      </c>
      <c r="B9" t="s">
        <v>139</v>
      </c>
      <c r="C9" s="67">
        <v>49.2</v>
      </c>
    </row>
    <row r="10" spans="1:3" x14ac:dyDescent="0.25">
      <c r="A10" s="62">
        <v>2017</v>
      </c>
      <c r="B10" t="s">
        <v>138</v>
      </c>
      <c r="C10" s="67">
        <v>190.8</v>
      </c>
    </row>
    <row r="11" spans="1:3" x14ac:dyDescent="0.25">
      <c r="A11" s="62">
        <v>2017</v>
      </c>
      <c r="B11" t="s">
        <v>139</v>
      </c>
      <c r="C11" s="67">
        <v>52.7</v>
      </c>
    </row>
    <row r="12" spans="1:3" x14ac:dyDescent="0.25">
      <c r="A12" s="62">
        <v>2018</v>
      </c>
      <c r="B12" t="s">
        <v>138</v>
      </c>
      <c r="C12" s="67">
        <v>192.8</v>
      </c>
    </row>
    <row r="13" spans="1:3" x14ac:dyDescent="0.25">
      <c r="A13" s="62">
        <v>2018</v>
      </c>
      <c r="B13" t="s">
        <v>139</v>
      </c>
      <c r="C13" s="67">
        <v>55</v>
      </c>
    </row>
    <row r="14" spans="1:3" x14ac:dyDescent="0.25">
      <c r="A14" s="62">
        <v>2019</v>
      </c>
      <c r="B14" t="s">
        <v>138</v>
      </c>
      <c r="C14" s="67">
        <v>173.2</v>
      </c>
    </row>
    <row r="15" spans="1:3" x14ac:dyDescent="0.25">
      <c r="A15" s="62">
        <v>2019</v>
      </c>
      <c r="B15" t="s">
        <v>139</v>
      </c>
      <c r="C15" s="67">
        <v>56.2</v>
      </c>
    </row>
    <row r="16" spans="1:3" x14ac:dyDescent="0.25">
      <c r="A16" s="62">
        <v>2020</v>
      </c>
      <c r="B16" t="s">
        <v>138</v>
      </c>
      <c r="C16" s="67">
        <v>180.3</v>
      </c>
    </row>
    <row r="17" spans="1:3" x14ac:dyDescent="0.25">
      <c r="A17" s="62">
        <v>2020</v>
      </c>
      <c r="B17" t="s">
        <v>139</v>
      </c>
      <c r="C17" s="67">
        <v>56.1</v>
      </c>
    </row>
    <row r="18" spans="1:3" x14ac:dyDescent="0.25">
      <c r="A18" s="62">
        <v>2021</v>
      </c>
      <c r="B18" t="s">
        <v>138</v>
      </c>
      <c r="C18" s="67">
        <v>180.5</v>
      </c>
    </row>
    <row r="19" spans="1:3" x14ac:dyDescent="0.25">
      <c r="A19" s="63">
        <v>2021</v>
      </c>
      <c r="B19" s="12" t="s">
        <v>139</v>
      </c>
      <c r="C19" s="68">
        <v>56.6</v>
      </c>
    </row>
    <row r="21" spans="1:3" x14ac:dyDescent="0.25">
      <c r="A21" t="s">
        <v>50</v>
      </c>
    </row>
    <row r="28" spans="1:3" x14ac:dyDescent="0.25">
      <c r="A28" t="s">
        <v>140</v>
      </c>
    </row>
    <row r="29" spans="1:3" x14ac:dyDescent="0.25">
      <c r="A29" t="s">
        <v>145</v>
      </c>
    </row>
    <row r="30" spans="1:3" x14ac:dyDescent="0.25">
      <c r="A30" t="s">
        <v>141</v>
      </c>
    </row>
    <row r="32" spans="1:3" x14ac:dyDescent="0.25">
      <c r="A32" s="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/>
  </sheetViews>
  <sheetFormatPr defaultColWidth="11.42578125" defaultRowHeight="15" x14ac:dyDescent="0.25"/>
  <cols>
    <col min="1" max="1" width="6.7109375" customWidth="1"/>
    <col min="2" max="2" width="20.7109375" customWidth="1"/>
    <col min="3" max="3" width="49.7109375" customWidth="1"/>
    <col min="4" max="4" width="59.7109375" customWidth="1"/>
  </cols>
  <sheetData>
    <row r="1" spans="1:4" x14ac:dyDescent="0.25">
      <c r="A1" t="s">
        <v>146</v>
      </c>
    </row>
    <row r="3" spans="1:4" x14ac:dyDescent="0.25">
      <c r="A3" s="6" t="s">
        <v>1</v>
      </c>
      <c r="B3" s="5" t="s">
        <v>147</v>
      </c>
      <c r="C3" s="5" t="s">
        <v>148</v>
      </c>
      <c r="D3" s="7" t="s">
        <v>149</v>
      </c>
    </row>
    <row r="4" spans="1:4" x14ac:dyDescent="0.25">
      <c r="A4" s="62">
        <v>2014</v>
      </c>
      <c r="B4" s="40">
        <v>106.3</v>
      </c>
      <c r="C4">
        <v>216.1</v>
      </c>
      <c r="D4" s="4">
        <v>48.8</v>
      </c>
    </row>
    <row r="5" spans="1:4" x14ac:dyDescent="0.25">
      <c r="A5" s="62">
        <v>2015</v>
      </c>
      <c r="B5" s="40">
        <v>110.7</v>
      </c>
      <c r="C5">
        <v>228</v>
      </c>
      <c r="D5" s="4">
        <v>53.3</v>
      </c>
    </row>
    <row r="6" spans="1:4" x14ac:dyDescent="0.25">
      <c r="A6" s="62">
        <v>2016</v>
      </c>
      <c r="B6" s="40">
        <v>113.6</v>
      </c>
      <c r="C6">
        <v>231.1</v>
      </c>
      <c r="D6" s="4">
        <v>55.2</v>
      </c>
    </row>
    <row r="7" spans="1:4" x14ac:dyDescent="0.25">
      <c r="A7" s="62">
        <v>2017</v>
      </c>
      <c r="B7" s="40">
        <v>116.6</v>
      </c>
      <c r="C7">
        <v>243.5</v>
      </c>
      <c r="D7" s="4">
        <v>50.5</v>
      </c>
    </row>
    <row r="8" spans="1:4" x14ac:dyDescent="0.25">
      <c r="A8" s="62">
        <v>2018</v>
      </c>
      <c r="B8" s="40">
        <v>118.9</v>
      </c>
      <c r="C8">
        <v>247.8</v>
      </c>
      <c r="D8" s="4">
        <v>53.9</v>
      </c>
    </row>
    <row r="9" spans="1:4" x14ac:dyDescent="0.25">
      <c r="A9" s="62">
        <v>2019</v>
      </c>
      <c r="B9" s="40">
        <v>121.4</v>
      </c>
      <c r="C9">
        <v>229.4</v>
      </c>
      <c r="D9" s="4">
        <v>58.5</v>
      </c>
    </row>
    <row r="10" spans="1:4" x14ac:dyDescent="0.25">
      <c r="A10" s="62">
        <v>2020</v>
      </c>
      <c r="B10" s="40">
        <v>122.7</v>
      </c>
      <c r="C10">
        <v>236.4</v>
      </c>
      <c r="D10" s="4">
        <v>56.1</v>
      </c>
    </row>
    <row r="11" spans="1:4" x14ac:dyDescent="0.25">
      <c r="A11" s="63">
        <v>2021</v>
      </c>
      <c r="B11" s="41">
        <v>121.2</v>
      </c>
      <c r="C11" s="12">
        <v>237.1</v>
      </c>
      <c r="D11" s="11">
        <v>52.6</v>
      </c>
    </row>
    <row r="13" spans="1:4" x14ac:dyDescent="0.25">
      <c r="A13" t="s">
        <v>50</v>
      </c>
    </row>
    <row r="15" spans="1:4" x14ac:dyDescent="0.25">
      <c r="A15" t="s">
        <v>140</v>
      </c>
    </row>
    <row r="16" spans="1:4" x14ac:dyDescent="0.25">
      <c r="A16" t="s">
        <v>145</v>
      </c>
    </row>
    <row r="17" spans="1:1" x14ac:dyDescent="0.25">
      <c r="A17" t="s">
        <v>150</v>
      </c>
    </row>
    <row r="19" spans="1:1" x14ac:dyDescent="0.25">
      <c r="A19" s="13" t="str">
        <f>HYPERLINK("#'Spis treści'!A1", "Powrót do spisu treści")</f>
        <v>Powrót do spisu treści</v>
      </c>
    </row>
    <row r="21" spans="1:1" x14ac:dyDescent="0.25">
      <c r="A21" t="s">
        <v>196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ColWidth="11.42578125" defaultRowHeight="15" x14ac:dyDescent="0.25"/>
  <cols>
    <col min="1" max="1" width="6.7109375" customWidth="1"/>
    <col min="2" max="2" width="31.7109375" customWidth="1"/>
    <col min="3" max="3" width="27.7109375" customWidth="1"/>
    <col min="4" max="4" width="40.7109375" customWidth="1"/>
  </cols>
  <sheetData>
    <row r="1" spans="1:4" x14ac:dyDescent="0.25">
      <c r="A1" t="s">
        <v>151</v>
      </c>
    </row>
    <row r="3" spans="1:4" x14ac:dyDescent="0.25">
      <c r="A3" s="6" t="s">
        <v>1</v>
      </c>
      <c r="B3" s="5" t="s">
        <v>52</v>
      </c>
      <c r="C3" s="5" t="s">
        <v>48</v>
      </c>
      <c r="D3" s="7" t="s">
        <v>198</v>
      </c>
    </row>
    <row r="4" spans="1:4" x14ac:dyDescent="0.25">
      <c r="A4" s="62">
        <v>2014</v>
      </c>
      <c r="B4" s="55">
        <v>216.1</v>
      </c>
      <c r="C4" s="42">
        <v>644.9</v>
      </c>
      <c r="D4" s="43">
        <v>0.53200000000000003</v>
      </c>
    </row>
    <row r="5" spans="1:4" x14ac:dyDescent="0.25">
      <c r="A5" s="62">
        <v>2015</v>
      </c>
      <c r="B5" s="55">
        <v>228</v>
      </c>
      <c r="C5" s="42">
        <v>659</v>
      </c>
      <c r="D5" s="43">
        <v>0.52400000000000002</v>
      </c>
    </row>
    <row r="6" spans="1:4" x14ac:dyDescent="0.25">
      <c r="A6" s="62">
        <v>2016</v>
      </c>
      <c r="B6" s="55">
        <v>231.1</v>
      </c>
      <c r="C6" s="42">
        <v>663.1</v>
      </c>
      <c r="D6" s="43">
        <v>0.52400000000000002</v>
      </c>
    </row>
    <row r="7" spans="1:4" x14ac:dyDescent="0.25">
      <c r="A7" s="62">
        <v>2017</v>
      </c>
      <c r="B7" s="55">
        <v>243.5</v>
      </c>
      <c r="C7" s="42">
        <v>667.4</v>
      </c>
      <c r="D7" s="43">
        <v>0.52200000000000002</v>
      </c>
    </row>
    <row r="8" spans="1:4" x14ac:dyDescent="0.25">
      <c r="A8" s="62">
        <v>2018</v>
      </c>
      <c r="B8" s="55">
        <v>247.8</v>
      </c>
      <c r="C8" s="42">
        <v>670.2</v>
      </c>
      <c r="D8" s="43">
        <v>0.51900000000000002</v>
      </c>
    </row>
    <row r="9" spans="1:4" x14ac:dyDescent="0.25">
      <c r="A9" s="62">
        <v>2019</v>
      </c>
      <c r="B9" s="55">
        <v>229.4</v>
      </c>
      <c r="C9" s="42">
        <v>665.6</v>
      </c>
      <c r="D9" s="43">
        <v>0.52100000000000002</v>
      </c>
    </row>
    <row r="10" spans="1:4" x14ac:dyDescent="0.25">
      <c r="A10" s="62">
        <v>2020</v>
      </c>
      <c r="B10" s="55">
        <v>236.4</v>
      </c>
      <c r="C10" s="42">
        <v>617.6</v>
      </c>
      <c r="D10" s="43">
        <v>0.54400000000000004</v>
      </c>
    </row>
    <row r="11" spans="1:4" x14ac:dyDescent="0.25">
      <c r="A11" s="63">
        <v>2021</v>
      </c>
      <c r="B11" s="58">
        <v>237.1</v>
      </c>
      <c r="C11" s="44">
        <v>604.79999999999995</v>
      </c>
      <c r="D11" s="45">
        <v>0.54200000000000004</v>
      </c>
    </row>
    <row r="13" spans="1:4" x14ac:dyDescent="0.25">
      <c r="A13" t="s">
        <v>50</v>
      </c>
    </row>
    <row r="15" spans="1:4" x14ac:dyDescent="0.25">
      <c r="A15" t="s">
        <v>140</v>
      </c>
    </row>
    <row r="16" spans="1:4" x14ac:dyDescent="0.25">
      <c r="A16" t="s">
        <v>145</v>
      </c>
    </row>
    <row r="17" spans="1:1" x14ac:dyDescent="0.25">
      <c r="A17" t="s">
        <v>141</v>
      </c>
    </row>
    <row r="19" spans="1:1" x14ac:dyDescent="0.25">
      <c r="A19" s="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defaultColWidth="11.42578125" defaultRowHeight="15" x14ac:dyDescent="0.25"/>
  <cols>
    <col min="1" max="1" width="37.7109375" customWidth="1"/>
    <col min="2" max="2" width="32.7109375" customWidth="1"/>
  </cols>
  <sheetData>
    <row r="1" spans="1:2" x14ac:dyDescent="0.25">
      <c r="A1" t="s">
        <v>152</v>
      </c>
    </row>
    <row r="3" spans="1:2" x14ac:dyDescent="0.25">
      <c r="A3" s="6" t="s">
        <v>153</v>
      </c>
      <c r="B3" s="7" t="s">
        <v>113</v>
      </c>
    </row>
    <row r="4" spans="1:2" x14ac:dyDescent="0.25">
      <c r="A4" s="3" t="s">
        <v>154</v>
      </c>
      <c r="B4" s="51">
        <v>60214.2</v>
      </c>
    </row>
    <row r="5" spans="1:2" x14ac:dyDescent="0.25">
      <c r="A5" s="3" t="s">
        <v>155</v>
      </c>
      <c r="B5" s="51">
        <v>32940.800000000003</v>
      </c>
    </row>
    <row r="6" spans="1:2" x14ac:dyDescent="0.25">
      <c r="A6" s="3" t="s">
        <v>156</v>
      </c>
      <c r="B6" s="51">
        <v>29891.5</v>
      </c>
    </row>
    <row r="7" spans="1:2" x14ac:dyDescent="0.25">
      <c r="A7" s="3" t="s">
        <v>157</v>
      </c>
      <c r="B7" s="51">
        <v>22516</v>
      </c>
    </row>
    <row r="8" spans="1:2" x14ac:dyDescent="0.25">
      <c r="A8" s="3" t="s">
        <v>158</v>
      </c>
      <c r="B8" s="51">
        <v>18483.2</v>
      </c>
    </row>
    <row r="9" spans="1:2" x14ac:dyDescent="0.25">
      <c r="A9" s="3" t="s">
        <v>159</v>
      </c>
      <c r="B9" s="51">
        <v>15655.7</v>
      </c>
    </row>
    <row r="10" spans="1:2" x14ac:dyDescent="0.25">
      <c r="A10" s="3" t="s">
        <v>160</v>
      </c>
      <c r="B10" s="51">
        <v>10554.1</v>
      </c>
    </row>
    <row r="11" spans="1:2" x14ac:dyDescent="0.25">
      <c r="A11" s="3" t="s">
        <v>161</v>
      </c>
      <c r="B11" s="51">
        <v>8992.9</v>
      </c>
    </row>
    <row r="12" spans="1:2" x14ac:dyDescent="0.25">
      <c r="A12" s="3" t="s">
        <v>162</v>
      </c>
      <c r="B12" s="51">
        <v>8792.1</v>
      </c>
    </row>
    <row r="13" spans="1:2" x14ac:dyDescent="0.25">
      <c r="A13" s="3" t="s">
        <v>163</v>
      </c>
      <c r="B13" s="51">
        <v>8340.6</v>
      </c>
    </row>
    <row r="14" spans="1:2" x14ac:dyDescent="0.25">
      <c r="A14" s="3" t="s">
        <v>164</v>
      </c>
      <c r="B14" s="51">
        <v>8142.7</v>
      </c>
    </row>
    <row r="15" spans="1:2" x14ac:dyDescent="0.25">
      <c r="A15" s="3" t="s">
        <v>165</v>
      </c>
      <c r="B15" s="51">
        <v>4261.1000000000004</v>
      </c>
    </row>
    <row r="16" spans="1:2" x14ac:dyDescent="0.25">
      <c r="A16" s="3" t="s">
        <v>166</v>
      </c>
      <c r="B16" s="51">
        <v>2827.9</v>
      </c>
    </row>
    <row r="17" spans="1:2" x14ac:dyDescent="0.25">
      <c r="A17" s="3" t="s">
        <v>167</v>
      </c>
      <c r="B17" s="51">
        <v>2324.9</v>
      </c>
    </row>
    <row r="18" spans="1:2" x14ac:dyDescent="0.25">
      <c r="A18" s="3" t="s">
        <v>168</v>
      </c>
      <c r="B18" s="51">
        <v>1946.7</v>
      </c>
    </row>
    <row r="19" spans="1:2" x14ac:dyDescent="0.25">
      <c r="A19" s="3" t="s">
        <v>169</v>
      </c>
      <c r="B19" s="51">
        <v>481.5</v>
      </c>
    </row>
    <row r="20" spans="1:2" x14ac:dyDescent="0.25">
      <c r="A20" s="3" t="s">
        <v>170</v>
      </c>
      <c r="B20" s="51">
        <v>436.3</v>
      </c>
    </row>
    <row r="21" spans="1:2" x14ac:dyDescent="0.25">
      <c r="A21" s="3" t="s">
        <v>171</v>
      </c>
      <c r="B21" s="51">
        <v>294.89999999999998</v>
      </c>
    </row>
    <row r="22" spans="1:2" x14ac:dyDescent="0.25">
      <c r="A22" s="10" t="s">
        <v>172</v>
      </c>
      <c r="B22" s="53">
        <v>5.0999999999999996</v>
      </c>
    </row>
    <row r="24" spans="1:2" x14ac:dyDescent="0.25">
      <c r="A24" t="s">
        <v>50</v>
      </c>
    </row>
    <row r="26" spans="1:2" x14ac:dyDescent="0.25">
      <c r="A26" t="s">
        <v>140</v>
      </c>
    </row>
    <row r="27" spans="1:2" x14ac:dyDescent="0.25">
      <c r="A27" t="s">
        <v>145</v>
      </c>
    </row>
    <row r="29" spans="1:2" x14ac:dyDescent="0.25">
      <c r="A29" s="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5"/>
  <sheetViews>
    <sheetView workbookViewId="0"/>
  </sheetViews>
  <sheetFormatPr defaultColWidth="11.42578125" defaultRowHeight="15" x14ac:dyDescent="0.25"/>
  <cols>
    <col min="1" max="1" width="6.7109375" style="60" customWidth="1"/>
    <col min="2" max="2" width="37.7109375" customWidth="1"/>
    <col min="3" max="3" width="32.7109375" customWidth="1"/>
    <col min="4" max="4" width="27.7109375" customWidth="1"/>
    <col min="5" max="5" width="40.7109375" customWidth="1"/>
  </cols>
  <sheetData>
    <row r="1" spans="1:5" x14ac:dyDescent="0.25">
      <c r="A1" s="60" t="s">
        <v>173</v>
      </c>
    </row>
    <row r="3" spans="1:5" x14ac:dyDescent="0.25">
      <c r="A3" s="61" t="s">
        <v>1</v>
      </c>
      <c r="B3" s="5" t="s">
        <v>153</v>
      </c>
      <c r="C3" s="5" t="s">
        <v>113</v>
      </c>
      <c r="D3" s="5" t="s">
        <v>48</v>
      </c>
      <c r="E3" s="7" t="s">
        <v>198</v>
      </c>
    </row>
    <row r="4" spans="1:5" x14ac:dyDescent="0.25">
      <c r="A4" s="62">
        <v>2014</v>
      </c>
      <c r="B4" t="s">
        <v>154</v>
      </c>
      <c r="C4" s="54">
        <v>66256</v>
      </c>
      <c r="D4" s="46">
        <v>227.6</v>
      </c>
      <c r="E4" s="47">
        <v>0.626</v>
      </c>
    </row>
    <row r="5" spans="1:5" x14ac:dyDescent="0.25">
      <c r="A5" s="62">
        <v>2014</v>
      </c>
      <c r="B5" t="s">
        <v>157</v>
      </c>
      <c r="C5" s="54">
        <v>25187</v>
      </c>
      <c r="D5" s="46">
        <v>232.6</v>
      </c>
      <c r="E5" s="47">
        <v>0.53200000000000003</v>
      </c>
    </row>
    <row r="6" spans="1:5" x14ac:dyDescent="0.25">
      <c r="A6" s="62">
        <v>2014</v>
      </c>
      <c r="B6" t="s">
        <v>155</v>
      </c>
      <c r="C6" s="54">
        <v>21926</v>
      </c>
      <c r="D6" s="46">
        <v>38.6</v>
      </c>
      <c r="E6" s="47">
        <v>0.95499999999999996</v>
      </c>
    </row>
    <row r="7" spans="1:5" x14ac:dyDescent="0.25">
      <c r="A7" s="62">
        <v>2014</v>
      </c>
      <c r="B7" t="s">
        <v>159</v>
      </c>
      <c r="C7" s="54">
        <v>18782</v>
      </c>
      <c r="D7" s="46">
        <v>15.6</v>
      </c>
      <c r="E7" s="47">
        <v>0.95099999999999996</v>
      </c>
    </row>
    <row r="8" spans="1:5" x14ac:dyDescent="0.25">
      <c r="A8" s="62">
        <v>2014</v>
      </c>
      <c r="B8" t="s">
        <v>156</v>
      </c>
      <c r="C8" s="54">
        <v>18418</v>
      </c>
      <c r="D8" s="46">
        <v>50.1</v>
      </c>
      <c r="E8" s="47">
        <v>0.66</v>
      </c>
    </row>
    <row r="9" spans="1:5" x14ac:dyDescent="0.25">
      <c r="A9" s="62">
        <v>2014</v>
      </c>
      <c r="B9" t="s">
        <v>160</v>
      </c>
      <c r="C9" s="54">
        <v>11785</v>
      </c>
      <c r="D9" s="46">
        <v>18.8</v>
      </c>
      <c r="E9" s="47">
        <v>0.88300000000000001</v>
      </c>
    </row>
    <row r="10" spans="1:5" x14ac:dyDescent="0.25">
      <c r="A10" s="62">
        <v>2014</v>
      </c>
      <c r="B10" t="s">
        <v>158</v>
      </c>
      <c r="C10" s="54">
        <v>8998</v>
      </c>
      <c r="D10" s="46">
        <v>45</v>
      </c>
      <c r="E10" s="47">
        <v>0.47799999999999998</v>
      </c>
    </row>
    <row r="11" spans="1:5" x14ac:dyDescent="0.25">
      <c r="A11" s="62">
        <v>2014</v>
      </c>
      <c r="B11" t="s">
        <v>164</v>
      </c>
      <c r="C11" s="54">
        <v>8487</v>
      </c>
      <c r="D11" s="46">
        <v>3.8</v>
      </c>
      <c r="E11" s="47">
        <v>0.96299999999999997</v>
      </c>
    </row>
    <row r="12" spans="1:5" x14ac:dyDescent="0.25">
      <c r="A12" s="62">
        <v>2014</v>
      </c>
      <c r="B12" t="s">
        <v>168</v>
      </c>
      <c r="C12" s="54">
        <v>6963</v>
      </c>
      <c r="D12" s="46">
        <v>3.1</v>
      </c>
      <c r="E12" s="47">
        <v>0.94699999999999995</v>
      </c>
    </row>
    <row r="13" spans="1:5" x14ac:dyDescent="0.25">
      <c r="A13" s="62">
        <v>2014</v>
      </c>
      <c r="B13" t="s">
        <v>161</v>
      </c>
      <c r="C13" s="54">
        <v>6890</v>
      </c>
      <c r="D13" s="46">
        <v>34.5</v>
      </c>
      <c r="E13" s="47">
        <v>0.26500000000000001</v>
      </c>
    </row>
    <row r="14" spans="1:5" x14ac:dyDescent="0.25">
      <c r="A14" s="62">
        <v>2014</v>
      </c>
      <c r="B14" t="s">
        <v>165</v>
      </c>
      <c r="C14" s="54">
        <v>4853</v>
      </c>
      <c r="D14" s="46">
        <v>31.7</v>
      </c>
      <c r="E14" s="47">
        <v>0.39800000000000002</v>
      </c>
    </row>
    <row r="15" spans="1:5" x14ac:dyDescent="0.25">
      <c r="A15" s="62">
        <v>2014</v>
      </c>
      <c r="B15" t="s">
        <v>163</v>
      </c>
      <c r="C15" s="54">
        <v>4246</v>
      </c>
      <c r="D15" s="46">
        <v>1.8</v>
      </c>
      <c r="E15" s="47">
        <v>0.98199999999999998</v>
      </c>
    </row>
    <row r="16" spans="1:5" x14ac:dyDescent="0.25">
      <c r="A16" s="62">
        <v>2014</v>
      </c>
      <c r="B16" t="s">
        <v>166</v>
      </c>
      <c r="C16" s="54">
        <v>3913</v>
      </c>
      <c r="D16" s="46">
        <v>68.3</v>
      </c>
      <c r="E16" s="47">
        <v>0.47</v>
      </c>
    </row>
    <row r="17" spans="1:5" x14ac:dyDescent="0.25">
      <c r="A17" s="62">
        <v>2014</v>
      </c>
      <c r="B17" t="s">
        <v>170</v>
      </c>
      <c r="C17" s="54">
        <v>809</v>
      </c>
      <c r="D17" s="46">
        <v>7.2</v>
      </c>
      <c r="E17" s="47">
        <v>0.88800000000000001</v>
      </c>
    </row>
    <row r="18" spans="1:5" x14ac:dyDescent="0.25">
      <c r="A18" s="62">
        <v>2014</v>
      </c>
      <c r="B18" t="s">
        <v>167</v>
      </c>
      <c r="C18" s="54">
        <v>711</v>
      </c>
      <c r="D18" s="46">
        <v>0</v>
      </c>
      <c r="E18" s="47">
        <v>1</v>
      </c>
    </row>
    <row r="19" spans="1:5" x14ac:dyDescent="0.25">
      <c r="A19" s="62">
        <v>2014</v>
      </c>
      <c r="B19" t="s">
        <v>172</v>
      </c>
      <c r="C19" s="54">
        <v>534</v>
      </c>
      <c r="D19" s="46">
        <v>4.0999999999999996</v>
      </c>
      <c r="E19" s="47">
        <v>0.623</v>
      </c>
    </row>
    <row r="20" spans="1:5" x14ac:dyDescent="0.25">
      <c r="A20" s="62">
        <v>2014</v>
      </c>
      <c r="B20" t="s">
        <v>171</v>
      </c>
      <c r="C20" s="54">
        <v>408</v>
      </c>
      <c r="D20" s="46">
        <v>4.7</v>
      </c>
      <c r="E20" s="47">
        <v>0.81</v>
      </c>
    </row>
    <row r="21" spans="1:5" x14ac:dyDescent="0.25">
      <c r="A21" s="62">
        <v>2014</v>
      </c>
      <c r="B21" t="s">
        <v>169</v>
      </c>
      <c r="C21" s="54">
        <v>290</v>
      </c>
      <c r="D21" s="46">
        <v>1.2</v>
      </c>
      <c r="E21" s="47">
        <v>0.96599999999999997</v>
      </c>
    </row>
    <row r="22" spans="1:5" x14ac:dyDescent="0.25">
      <c r="A22" s="62">
        <v>2014</v>
      </c>
      <c r="B22" t="s">
        <v>174</v>
      </c>
      <c r="C22" s="54">
        <v>114</v>
      </c>
      <c r="D22" s="46">
        <v>1.5</v>
      </c>
      <c r="E22" s="47">
        <v>0.86299999999999999</v>
      </c>
    </row>
    <row r="23" spans="1:5" x14ac:dyDescent="0.25">
      <c r="A23" s="62">
        <v>2015</v>
      </c>
      <c r="B23" t="s">
        <v>154</v>
      </c>
      <c r="C23" s="54">
        <v>61955</v>
      </c>
      <c r="D23" s="46">
        <v>228.8</v>
      </c>
      <c r="E23" s="47">
        <v>0.63300000000000001</v>
      </c>
    </row>
    <row r="24" spans="1:5" x14ac:dyDescent="0.25">
      <c r="A24" s="62">
        <v>2015</v>
      </c>
      <c r="B24" t="s">
        <v>155</v>
      </c>
      <c r="C24" s="54">
        <v>26595</v>
      </c>
      <c r="D24" s="46">
        <v>46.1</v>
      </c>
      <c r="E24" s="47">
        <v>0.95299999999999996</v>
      </c>
    </row>
    <row r="25" spans="1:5" x14ac:dyDescent="0.25">
      <c r="A25" s="62">
        <v>2015</v>
      </c>
      <c r="B25" t="s">
        <v>157</v>
      </c>
      <c r="C25" s="54">
        <v>25657</v>
      </c>
      <c r="D25" s="46">
        <v>229.7</v>
      </c>
      <c r="E25" s="47">
        <v>0.52700000000000002</v>
      </c>
    </row>
    <row r="26" spans="1:5" x14ac:dyDescent="0.25">
      <c r="A26" s="62">
        <v>2015</v>
      </c>
      <c r="B26" t="s">
        <v>156</v>
      </c>
      <c r="C26" s="54">
        <v>20107</v>
      </c>
      <c r="D26" s="46">
        <v>54.3</v>
      </c>
      <c r="E26" s="47">
        <v>0.63400000000000001</v>
      </c>
    </row>
    <row r="27" spans="1:5" x14ac:dyDescent="0.25">
      <c r="A27" s="62">
        <v>2015</v>
      </c>
      <c r="B27" t="s">
        <v>159</v>
      </c>
      <c r="C27" s="54">
        <v>15957</v>
      </c>
      <c r="D27" s="46">
        <v>14.9</v>
      </c>
      <c r="E27" s="47">
        <v>0.95</v>
      </c>
    </row>
    <row r="28" spans="1:5" x14ac:dyDescent="0.25">
      <c r="A28" s="62">
        <v>2015</v>
      </c>
      <c r="B28" t="s">
        <v>163</v>
      </c>
      <c r="C28" s="54">
        <v>13529</v>
      </c>
      <c r="D28" s="46">
        <v>2.8</v>
      </c>
      <c r="E28" s="47">
        <v>0.96799999999999997</v>
      </c>
    </row>
    <row r="29" spans="1:5" x14ac:dyDescent="0.25">
      <c r="A29" s="62">
        <v>2015</v>
      </c>
      <c r="B29" t="s">
        <v>158</v>
      </c>
      <c r="C29" s="54">
        <v>12890</v>
      </c>
      <c r="D29" s="46">
        <v>58.2</v>
      </c>
      <c r="E29" s="47">
        <v>0.48099999999999998</v>
      </c>
    </row>
    <row r="30" spans="1:5" x14ac:dyDescent="0.25">
      <c r="A30" s="62">
        <v>2015</v>
      </c>
      <c r="B30" t="s">
        <v>160</v>
      </c>
      <c r="C30" s="54">
        <v>11403</v>
      </c>
      <c r="D30" s="46">
        <v>18.399999999999999</v>
      </c>
      <c r="E30" s="47">
        <v>0.873</v>
      </c>
    </row>
    <row r="31" spans="1:5" x14ac:dyDescent="0.25">
      <c r="A31" s="62">
        <v>2015</v>
      </c>
      <c r="B31" t="s">
        <v>164</v>
      </c>
      <c r="C31" s="54">
        <v>8166</v>
      </c>
      <c r="D31" s="46">
        <v>3.7</v>
      </c>
      <c r="E31" s="47">
        <v>0.94699999999999995</v>
      </c>
    </row>
    <row r="32" spans="1:5" x14ac:dyDescent="0.25">
      <c r="A32" s="62">
        <v>2015</v>
      </c>
      <c r="B32" t="s">
        <v>161</v>
      </c>
      <c r="C32" s="54">
        <v>8119</v>
      </c>
      <c r="D32" s="46">
        <v>43.4</v>
      </c>
      <c r="E32" s="47">
        <v>0.22900000000000001</v>
      </c>
    </row>
    <row r="33" spans="1:5" x14ac:dyDescent="0.25">
      <c r="A33" s="62">
        <v>2015</v>
      </c>
      <c r="B33" t="s">
        <v>168</v>
      </c>
      <c r="C33" s="54">
        <v>6679</v>
      </c>
      <c r="D33" s="46">
        <v>2.9</v>
      </c>
      <c r="E33" s="47">
        <v>0.93</v>
      </c>
    </row>
    <row r="34" spans="1:5" x14ac:dyDescent="0.25">
      <c r="A34" s="62">
        <v>2015</v>
      </c>
      <c r="B34" t="s">
        <v>165</v>
      </c>
      <c r="C34" s="54">
        <v>5047</v>
      </c>
      <c r="D34" s="46">
        <v>33</v>
      </c>
      <c r="E34" s="47">
        <v>0.38800000000000001</v>
      </c>
    </row>
    <row r="35" spans="1:5" x14ac:dyDescent="0.25">
      <c r="A35" s="62">
        <v>2015</v>
      </c>
      <c r="B35" t="s">
        <v>166</v>
      </c>
      <c r="C35" s="54">
        <v>3851</v>
      </c>
      <c r="D35" s="46">
        <v>65.900000000000006</v>
      </c>
      <c r="E35" s="47">
        <v>0.47499999999999998</v>
      </c>
    </row>
    <row r="36" spans="1:5" x14ac:dyDescent="0.25">
      <c r="A36" s="62">
        <v>2015</v>
      </c>
      <c r="B36" t="s">
        <v>167</v>
      </c>
      <c r="C36" s="54">
        <v>856</v>
      </c>
      <c r="D36" s="46">
        <v>0</v>
      </c>
      <c r="E36" s="47">
        <v>1</v>
      </c>
    </row>
    <row r="37" spans="1:5" x14ac:dyDescent="0.25">
      <c r="A37" s="62">
        <v>2015</v>
      </c>
      <c r="B37" t="s">
        <v>170</v>
      </c>
      <c r="C37" s="54">
        <v>754</v>
      </c>
      <c r="D37" s="46">
        <v>6.6</v>
      </c>
      <c r="E37" s="47">
        <v>0.89300000000000002</v>
      </c>
    </row>
    <row r="38" spans="1:5" x14ac:dyDescent="0.25">
      <c r="A38" s="62">
        <v>2015</v>
      </c>
      <c r="B38" t="s">
        <v>172</v>
      </c>
      <c r="C38" s="54">
        <v>519</v>
      </c>
      <c r="D38" s="46">
        <v>4.0999999999999996</v>
      </c>
      <c r="E38" s="47">
        <v>0.59799999999999998</v>
      </c>
    </row>
    <row r="39" spans="1:5" x14ac:dyDescent="0.25">
      <c r="A39" s="62">
        <v>2015</v>
      </c>
      <c r="B39" t="s">
        <v>171</v>
      </c>
      <c r="C39" s="54">
        <v>396</v>
      </c>
      <c r="D39" s="46">
        <v>4.5</v>
      </c>
      <c r="E39" s="47">
        <v>0.80600000000000005</v>
      </c>
    </row>
    <row r="40" spans="1:5" x14ac:dyDescent="0.25">
      <c r="A40" s="62">
        <v>2015</v>
      </c>
      <c r="B40" t="s">
        <v>169</v>
      </c>
      <c r="C40" s="54">
        <v>317</v>
      </c>
      <c r="D40" s="46">
        <v>1.3</v>
      </c>
      <c r="E40" s="47">
        <v>0.96899999999999997</v>
      </c>
    </row>
    <row r="41" spans="1:5" x14ac:dyDescent="0.25">
      <c r="A41" s="62">
        <v>2015</v>
      </c>
      <c r="B41" t="s">
        <v>174</v>
      </c>
      <c r="C41" s="54">
        <v>114</v>
      </c>
      <c r="D41" s="46">
        <v>1.4</v>
      </c>
      <c r="E41" s="47">
        <v>0.83799999999999997</v>
      </c>
    </row>
    <row r="42" spans="1:5" x14ac:dyDescent="0.25">
      <c r="A42" s="62">
        <v>2016</v>
      </c>
      <c r="B42" t="s">
        <v>154</v>
      </c>
      <c r="C42" s="54">
        <v>58551</v>
      </c>
      <c r="D42" s="46">
        <v>221.2</v>
      </c>
      <c r="E42" s="47">
        <v>0.63900000000000001</v>
      </c>
    </row>
    <row r="43" spans="1:5" x14ac:dyDescent="0.25">
      <c r="A43" s="62">
        <v>2016</v>
      </c>
      <c r="B43" t="s">
        <v>155</v>
      </c>
      <c r="C43" s="54">
        <v>29737</v>
      </c>
      <c r="D43" s="46">
        <v>54.4</v>
      </c>
      <c r="E43" s="47">
        <v>0.95199999999999996</v>
      </c>
    </row>
    <row r="44" spans="1:5" x14ac:dyDescent="0.25">
      <c r="A44" s="62">
        <v>2016</v>
      </c>
      <c r="B44" t="s">
        <v>157</v>
      </c>
      <c r="C44" s="54">
        <v>25248</v>
      </c>
      <c r="D44" s="46">
        <v>220.4</v>
      </c>
      <c r="E44" s="47">
        <v>0.53100000000000003</v>
      </c>
    </row>
    <row r="45" spans="1:5" x14ac:dyDescent="0.25">
      <c r="A45" s="62">
        <v>2016</v>
      </c>
      <c r="B45" t="s">
        <v>156</v>
      </c>
      <c r="C45" s="54">
        <v>21618</v>
      </c>
      <c r="D45" s="46">
        <v>58.9</v>
      </c>
      <c r="E45" s="47">
        <v>0.61499999999999999</v>
      </c>
    </row>
    <row r="46" spans="1:5" x14ac:dyDescent="0.25">
      <c r="A46" s="62">
        <v>2016</v>
      </c>
      <c r="B46" t="s">
        <v>163</v>
      </c>
      <c r="C46" s="54">
        <v>17297</v>
      </c>
      <c r="D46" s="46">
        <v>3.2</v>
      </c>
      <c r="E46" s="47">
        <v>0.97099999999999997</v>
      </c>
    </row>
    <row r="47" spans="1:5" x14ac:dyDescent="0.25">
      <c r="A47" s="62">
        <v>2016</v>
      </c>
      <c r="B47" t="s">
        <v>158</v>
      </c>
      <c r="C47" s="54">
        <v>15676</v>
      </c>
      <c r="D47" s="46">
        <v>65.2</v>
      </c>
      <c r="E47" s="47">
        <v>0.46500000000000002</v>
      </c>
    </row>
    <row r="48" spans="1:5" x14ac:dyDescent="0.25">
      <c r="A48" s="62">
        <v>2016</v>
      </c>
      <c r="B48" t="s">
        <v>159</v>
      </c>
      <c r="C48" s="54">
        <v>14485</v>
      </c>
      <c r="D48" s="46">
        <v>16.5</v>
      </c>
      <c r="E48" s="47">
        <v>0.94799999999999995</v>
      </c>
    </row>
    <row r="49" spans="1:5" x14ac:dyDescent="0.25">
      <c r="A49" s="62">
        <v>2016</v>
      </c>
      <c r="B49" t="s">
        <v>160</v>
      </c>
      <c r="C49" s="54">
        <v>11222</v>
      </c>
      <c r="D49" s="46">
        <v>18.5</v>
      </c>
      <c r="E49" s="47">
        <v>0.85799999999999998</v>
      </c>
    </row>
    <row r="50" spans="1:5" x14ac:dyDescent="0.25">
      <c r="A50" s="62">
        <v>2016</v>
      </c>
      <c r="B50" t="s">
        <v>161</v>
      </c>
      <c r="C50" s="54">
        <v>8865</v>
      </c>
      <c r="D50" s="46">
        <v>49.2</v>
      </c>
      <c r="E50" s="47">
        <v>0.20799999999999999</v>
      </c>
    </row>
    <row r="51" spans="1:5" x14ac:dyDescent="0.25">
      <c r="A51" s="62">
        <v>2016</v>
      </c>
      <c r="B51" t="s">
        <v>164</v>
      </c>
      <c r="C51" s="54">
        <v>8105</v>
      </c>
      <c r="D51" s="46">
        <v>3.6</v>
      </c>
      <c r="E51" s="47">
        <v>0.95299999999999996</v>
      </c>
    </row>
    <row r="52" spans="1:5" x14ac:dyDescent="0.25">
      <c r="A52" s="62">
        <v>2016</v>
      </c>
      <c r="B52" t="s">
        <v>168</v>
      </c>
      <c r="C52" s="54">
        <v>6272</v>
      </c>
      <c r="D52" s="46">
        <v>2.7</v>
      </c>
      <c r="E52" s="47">
        <v>0.95199999999999996</v>
      </c>
    </row>
    <row r="53" spans="1:5" x14ac:dyDescent="0.25">
      <c r="A53" s="62">
        <v>2016</v>
      </c>
      <c r="B53" t="s">
        <v>165</v>
      </c>
      <c r="C53" s="54">
        <v>4974</v>
      </c>
      <c r="D53" s="46">
        <v>32.799999999999997</v>
      </c>
      <c r="E53" s="47">
        <v>0.38100000000000001</v>
      </c>
    </row>
    <row r="54" spans="1:5" x14ac:dyDescent="0.25">
      <c r="A54" s="62">
        <v>2016</v>
      </c>
      <c r="B54" t="s">
        <v>166</v>
      </c>
      <c r="C54" s="54">
        <v>3754</v>
      </c>
      <c r="D54" s="46">
        <v>63.4</v>
      </c>
      <c r="E54" s="47">
        <v>0.47699999999999998</v>
      </c>
    </row>
    <row r="55" spans="1:5" x14ac:dyDescent="0.25">
      <c r="A55" s="62">
        <v>2016</v>
      </c>
      <c r="B55" t="s">
        <v>170</v>
      </c>
      <c r="C55" s="54">
        <v>713</v>
      </c>
      <c r="D55" s="46">
        <v>6.2</v>
      </c>
      <c r="E55" s="47">
        <v>0.89500000000000002</v>
      </c>
    </row>
    <row r="56" spans="1:5" x14ac:dyDescent="0.25">
      <c r="A56" s="62">
        <v>2016</v>
      </c>
      <c r="B56" t="s">
        <v>167</v>
      </c>
      <c r="C56" s="54">
        <v>636</v>
      </c>
      <c r="D56" s="46">
        <v>0.1</v>
      </c>
      <c r="E56" s="47">
        <v>1</v>
      </c>
    </row>
    <row r="57" spans="1:5" x14ac:dyDescent="0.25">
      <c r="A57" s="62">
        <v>2016</v>
      </c>
      <c r="B57" t="s">
        <v>172</v>
      </c>
      <c r="C57" s="54">
        <v>495</v>
      </c>
      <c r="D57" s="46">
        <v>4.0999999999999996</v>
      </c>
      <c r="E57" s="47">
        <v>0.56699999999999995</v>
      </c>
    </row>
    <row r="58" spans="1:5" x14ac:dyDescent="0.25">
      <c r="A58" s="62">
        <v>2016</v>
      </c>
      <c r="B58" t="s">
        <v>171</v>
      </c>
      <c r="C58" s="54">
        <v>372</v>
      </c>
      <c r="D58" s="46">
        <v>4.3</v>
      </c>
      <c r="E58" s="47">
        <v>0.81200000000000006</v>
      </c>
    </row>
    <row r="59" spans="1:5" x14ac:dyDescent="0.25">
      <c r="A59" s="62">
        <v>2016</v>
      </c>
      <c r="B59" t="s">
        <v>169</v>
      </c>
      <c r="C59" s="54">
        <v>339</v>
      </c>
      <c r="D59" s="46">
        <v>1.4</v>
      </c>
      <c r="E59" s="47">
        <v>0.97</v>
      </c>
    </row>
    <row r="60" spans="1:5" x14ac:dyDescent="0.25">
      <c r="A60" s="62">
        <v>2016</v>
      </c>
      <c r="B60" t="s">
        <v>174</v>
      </c>
      <c r="C60" s="54">
        <v>95</v>
      </c>
      <c r="D60" s="46">
        <v>1.3</v>
      </c>
      <c r="E60" s="47">
        <v>0.86499999999999999</v>
      </c>
    </row>
    <row r="61" spans="1:5" x14ac:dyDescent="0.25">
      <c r="A61" s="62">
        <v>2017</v>
      </c>
      <c r="B61" t="s">
        <v>154</v>
      </c>
      <c r="C61" s="54">
        <v>62016</v>
      </c>
      <c r="D61" s="46">
        <v>219.7</v>
      </c>
      <c r="E61" s="47">
        <v>0.63700000000000001</v>
      </c>
    </row>
    <row r="62" spans="1:5" x14ac:dyDescent="0.25">
      <c r="A62" s="62">
        <v>2017</v>
      </c>
      <c r="B62" t="s">
        <v>155</v>
      </c>
      <c r="C62" s="54">
        <v>33884</v>
      </c>
      <c r="D62" s="46">
        <v>61.6</v>
      </c>
      <c r="E62" s="47">
        <v>0.94399999999999995</v>
      </c>
    </row>
    <row r="63" spans="1:5" x14ac:dyDescent="0.25">
      <c r="A63" s="62">
        <v>2017</v>
      </c>
      <c r="B63" t="s">
        <v>157</v>
      </c>
      <c r="C63" s="54">
        <v>24792</v>
      </c>
      <c r="D63" s="46">
        <v>211.1</v>
      </c>
      <c r="E63" s="47">
        <v>0.52900000000000003</v>
      </c>
    </row>
    <row r="64" spans="1:5" x14ac:dyDescent="0.25">
      <c r="A64" s="62">
        <v>2017</v>
      </c>
      <c r="B64" t="s">
        <v>156</v>
      </c>
      <c r="C64" s="54">
        <v>22746</v>
      </c>
      <c r="D64" s="46">
        <v>64.3</v>
      </c>
      <c r="E64" s="47">
        <v>0.59599999999999997</v>
      </c>
    </row>
    <row r="65" spans="1:5" x14ac:dyDescent="0.25">
      <c r="A65" s="62">
        <v>2017</v>
      </c>
      <c r="B65" t="s">
        <v>163</v>
      </c>
      <c r="C65" s="54">
        <v>21199</v>
      </c>
      <c r="D65" s="46">
        <v>3.9</v>
      </c>
      <c r="E65" s="47">
        <v>0.94199999999999995</v>
      </c>
    </row>
    <row r="66" spans="1:5" x14ac:dyDescent="0.25">
      <c r="A66" s="62">
        <v>2017</v>
      </c>
      <c r="B66" t="s">
        <v>158</v>
      </c>
      <c r="C66" s="54">
        <v>16637</v>
      </c>
      <c r="D66" s="46">
        <v>65.7</v>
      </c>
      <c r="E66" s="47">
        <v>0.45900000000000002</v>
      </c>
    </row>
    <row r="67" spans="1:5" x14ac:dyDescent="0.25">
      <c r="A67" s="62">
        <v>2017</v>
      </c>
      <c r="B67" t="s">
        <v>159</v>
      </c>
      <c r="C67" s="54">
        <v>14491</v>
      </c>
      <c r="D67" s="46">
        <v>17.100000000000001</v>
      </c>
      <c r="E67" s="47">
        <v>0.94699999999999995</v>
      </c>
    </row>
    <row r="68" spans="1:5" x14ac:dyDescent="0.25">
      <c r="A68" s="62">
        <v>2017</v>
      </c>
      <c r="B68" t="s">
        <v>160</v>
      </c>
      <c r="C68" s="54">
        <v>11142</v>
      </c>
      <c r="D68" s="46">
        <v>18.7</v>
      </c>
      <c r="E68" s="47">
        <v>0.83899999999999997</v>
      </c>
    </row>
    <row r="69" spans="1:5" x14ac:dyDescent="0.25">
      <c r="A69" s="62">
        <v>2017</v>
      </c>
      <c r="B69" t="s">
        <v>161</v>
      </c>
      <c r="C69" s="54">
        <v>9621</v>
      </c>
      <c r="D69" s="46">
        <v>53.8</v>
      </c>
      <c r="E69" s="47">
        <v>0.193</v>
      </c>
    </row>
    <row r="70" spans="1:5" x14ac:dyDescent="0.25">
      <c r="A70" s="62">
        <v>2017</v>
      </c>
      <c r="B70" t="s">
        <v>164</v>
      </c>
      <c r="C70" s="54">
        <v>7974</v>
      </c>
      <c r="D70" s="46">
        <v>3.5</v>
      </c>
      <c r="E70" s="47">
        <v>0.97</v>
      </c>
    </row>
    <row r="71" spans="1:5" x14ac:dyDescent="0.25">
      <c r="A71" s="62">
        <v>2017</v>
      </c>
      <c r="B71" t="s">
        <v>168</v>
      </c>
      <c r="C71" s="54">
        <v>5843</v>
      </c>
      <c r="D71" s="46">
        <v>2.5</v>
      </c>
      <c r="E71" s="47">
        <v>0.97499999999999998</v>
      </c>
    </row>
    <row r="72" spans="1:5" x14ac:dyDescent="0.25">
      <c r="A72" s="62">
        <v>2017</v>
      </c>
      <c r="B72" t="s">
        <v>165</v>
      </c>
      <c r="C72" s="54">
        <v>4916</v>
      </c>
      <c r="D72" s="46">
        <v>32.200000000000003</v>
      </c>
      <c r="E72" s="47">
        <v>0.378</v>
      </c>
    </row>
    <row r="73" spans="1:5" x14ac:dyDescent="0.25">
      <c r="A73" s="62">
        <v>2017</v>
      </c>
      <c r="B73" t="s">
        <v>166</v>
      </c>
      <c r="C73" s="54">
        <v>3614</v>
      </c>
      <c r="D73" s="46">
        <v>60.2</v>
      </c>
      <c r="E73" s="47">
        <v>0.48899999999999999</v>
      </c>
    </row>
    <row r="74" spans="1:5" x14ac:dyDescent="0.25">
      <c r="A74" s="62">
        <v>2017</v>
      </c>
      <c r="B74" t="s">
        <v>167</v>
      </c>
      <c r="C74" s="54">
        <v>1116</v>
      </c>
      <c r="D74" s="46">
        <v>0.1</v>
      </c>
      <c r="E74" s="47">
        <v>1</v>
      </c>
    </row>
    <row r="75" spans="1:5" x14ac:dyDescent="0.25">
      <c r="A75" s="62">
        <v>2017</v>
      </c>
      <c r="B75" t="s">
        <v>170</v>
      </c>
      <c r="C75" s="54">
        <v>668</v>
      </c>
      <c r="D75" s="46">
        <v>5.8</v>
      </c>
      <c r="E75" s="47">
        <v>0.90100000000000002</v>
      </c>
    </row>
    <row r="76" spans="1:5" x14ac:dyDescent="0.25">
      <c r="A76" s="62">
        <v>2017</v>
      </c>
      <c r="B76" t="s">
        <v>172</v>
      </c>
      <c r="C76" s="54">
        <v>489</v>
      </c>
      <c r="D76" s="46">
        <v>4.2</v>
      </c>
      <c r="E76" s="47">
        <v>0.54300000000000004</v>
      </c>
    </row>
    <row r="77" spans="1:5" x14ac:dyDescent="0.25">
      <c r="A77" s="62">
        <v>2017</v>
      </c>
      <c r="B77" t="s">
        <v>171</v>
      </c>
      <c r="C77" s="54">
        <v>361</v>
      </c>
      <c r="D77" s="46">
        <v>4.0999999999999996</v>
      </c>
      <c r="E77" s="47">
        <v>0.80500000000000005</v>
      </c>
    </row>
    <row r="78" spans="1:5" x14ac:dyDescent="0.25">
      <c r="A78" s="62">
        <v>2017</v>
      </c>
      <c r="B78" t="s">
        <v>169</v>
      </c>
      <c r="C78" s="54">
        <v>349</v>
      </c>
      <c r="D78" s="46">
        <v>1.4</v>
      </c>
      <c r="E78" s="47">
        <v>0.96599999999999997</v>
      </c>
    </row>
    <row r="79" spans="1:5" x14ac:dyDescent="0.25">
      <c r="A79" s="62">
        <v>2017</v>
      </c>
      <c r="B79" t="s">
        <v>174</v>
      </c>
      <c r="C79" s="54">
        <v>91</v>
      </c>
      <c r="D79" s="46">
        <v>1.2</v>
      </c>
      <c r="E79" s="47">
        <v>0.871</v>
      </c>
    </row>
    <row r="80" spans="1:5" x14ac:dyDescent="0.25">
      <c r="A80" s="62">
        <v>2018</v>
      </c>
      <c r="B80" t="s">
        <v>154</v>
      </c>
      <c r="C80" s="54">
        <v>61915</v>
      </c>
      <c r="D80" s="46">
        <v>216.9</v>
      </c>
      <c r="E80" s="47">
        <v>0.63300000000000001</v>
      </c>
    </row>
    <row r="81" spans="1:5" x14ac:dyDescent="0.25">
      <c r="A81" s="62">
        <v>2018</v>
      </c>
      <c r="B81" t="s">
        <v>155</v>
      </c>
      <c r="C81" s="54">
        <v>34248</v>
      </c>
      <c r="D81" s="46">
        <v>68.2</v>
      </c>
      <c r="E81" s="47">
        <v>0.93899999999999995</v>
      </c>
    </row>
    <row r="82" spans="1:5" x14ac:dyDescent="0.25">
      <c r="A82" s="62">
        <v>2018</v>
      </c>
      <c r="B82" t="s">
        <v>156</v>
      </c>
      <c r="C82" s="54">
        <v>24311</v>
      </c>
      <c r="D82" s="46">
        <v>69.7</v>
      </c>
      <c r="E82" s="47">
        <v>0.57599999999999996</v>
      </c>
    </row>
    <row r="83" spans="1:5" x14ac:dyDescent="0.25">
      <c r="A83" s="62">
        <v>2018</v>
      </c>
      <c r="B83" t="s">
        <v>157</v>
      </c>
      <c r="C83" s="54">
        <v>24262</v>
      </c>
      <c r="D83" s="46">
        <v>202.7</v>
      </c>
      <c r="E83" s="47">
        <v>0.52900000000000003</v>
      </c>
    </row>
    <row r="84" spans="1:5" x14ac:dyDescent="0.25">
      <c r="A84" s="62">
        <v>2018</v>
      </c>
      <c r="B84" t="s">
        <v>163</v>
      </c>
      <c r="C84" s="54">
        <v>23272</v>
      </c>
      <c r="D84" s="46">
        <v>4.4000000000000004</v>
      </c>
      <c r="E84" s="47">
        <v>0.94899999999999995</v>
      </c>
    </row>
    <row r="85" spans="1:5" x14ac:dyDescent="0.25">
      <c r="A85" s="62">
        <v>2018</v>
      </c>
      <c r="B85" t="s">
        <v>158</v>
      </c>
      <c r="C85" s="54">
        <v>17435</v>
      </c>
      <c r="D85" s="46">
        <v>68.5</v>
      </c>
      <c r="E85" s="47">
        <v>0.44900000000000001</v>
      </c>
    </row>
    <row r="86" spans="1:5" x14ac:dyDescent="0.25">
      <c r="A86" s="62">
        <v>2018</v>
      </c>
      <c r="B86" t="s">
        <v>159</v>
      </c>
      <c r="C86" s="54">
        <v>14142</v>
      </c>
      <c r="D86" s="46">
        <v>17.2</v>
      </c>
      <c r="E86" s="47">
        <v>0.94699999999999995</v>
      </c>
    </row>
    <row r="87" spans="1:5" x14ac:dyDescent="0.25">
      <c r="A87" s="62">
        <v>2018</v>
      </c>
      <c r="B87" t="s">
        <v>160</v>
      </c>
      <c r="C87" s="54">
        <v>11166</v>
      </c>
      <c r="D87" s="46">
        <v>18.600000000000001</v>
      </c>
      <c r="E87" s="47">
        <v>0.83299999999999996</v>
      </c>
    </row>
    <row r="88" spans="1:5" x14ac:dyDescent="0.25">
      <c r="A88" s="62">
        <v>2018</v>
      </c>
      <c r="B88" t="s">
        <v>161</v>
      </c>
      <c r="C88" s="54">
        <v>10416</v>
      </c>
      <c r="D88" s="46">
        <v>56.9</v>
      </c>
      <c r="E88" s="47">
        <v>0.183</v>
      </c>
    </row>
    <row r="89" spans="1:5" x14ac:dyDescent="0.25">
      <c r="A89" s="62">
        <v>2018</v>
      </c>
      <c r="B89" t="s">
        <v>164</v>
      </c>
      <c r="C89" s="54">
        <v>8056</v>
      </c>
      <c r="D89" s="46">
        <v>3.5</v>
      </c>
      <c r="E89" s="47">
        <v>0.97399999999999998</v>
      </c>
    </row>
    <row r="90" spans="1:5" x14ac:dyDescent="0.25">
      <c r="A90" s="62">
        <v>2018</v>
      </c>
      <c r="B90" t="s">
        <v>168</v>
      </c>
      <c r="C90" s="54">
        <v>5592</v>
      </c>
      <c r="D90" s="46">
        <v>2.2999999999999998</v>
      </c>
      <c r="E90" s="47">
        <v>0.97</v>
      </c>
    </row>
    <row r="91" spans="1:5" x14ac:dyDescent="0.25">
      <c r="A91" s="62">
        <v>2018</v>
      </c>
      <c r="B91" t="s">
        <v>165</v>
      </c>
      <c r="C91" s="54">
        <v>4750</v>
      </c>
      <c r="D91" s="46">
        <v>30.7</v>
      </c>
      <c r="E91" s="47">
        <v>0.377</v>
      </c>
    </row>
    <row r="92" spans="1:5" x14ac:dyDescent="0.25">
      <c r="A92" s="62">
        <v>2018</v>
      </c>
      <c r="B92" t="s">
        <v>166</v>
      </c>
      <c r="C92" s="54">
        <v>3486</v>
      </c>
      <c r="D92" s="46">
        <v>57.7</v>
      </c>
      <c r="E92" s="47">
        <v>0.49099999999999999</v>
      </c>
    </row>
    <row r="93" spans="1:5" x14ac:dyDescent="0.25">
      <c r="A93" s="62">
        <v>2018</v>
      </c>
      <c r="B93" t="s">
        <v>167</v>
      </c>
      <c r="C93" s="54">
        <v>1674</v>
      </c>
      <c r="D93" s="46">
        <v>0.1</v>
      </c>
      <c r="E93" s="47">
        <v>1</v>
      </c>
    </row>
    <row r="94" spans="1:5" x14ac:dyDescent="0.25">
      <c r="A94" s="62">
        <v>2018</v>
      </c>
      <c r="B94" t="s">
        <v>170</v>
      </c>
      <c r="C94" s="54">
        <v>555</v>
      </c>
      <c r="D94" s="46">
        <v>5.2</v>
      </c>
      <c r="E94" s="47">
        <v>0.89900000000000002</v>
      </c>
    </row>
    <row r="95" spans="1:5" x14ac:dyDescent="0.25">
      <c r="A95" s="62">
        <v>2018</v>
      </c>
      <c r="B95" t="s">
        <v>172</v>
      </c>
      <c r="C95" s="54">
        <v>491</v>
      </c>
      <c r="D95" s="46">
        <v>4.2</v>
      </c>
      <c r="E95" s="47">
        <v>0.53100000000000003</v>
      </c>
    </row>
    <row r="96" spans="1:5" x14ac:dyDescent="0.25">
      <c r="A96" s="62">
        <v>2018</v>
      </c>
      <c r="B96" t="s">
        <v>169</v>
      </c>
      <c r="C96" s="54">
        <v>382</v>
      </c>
      <c r="D96" s="46">
        <v>1.5</v>
      </c>
      <c r="E96" s="47">
        <v>0.96599999999999997</v>
      </c>
    </row>
    <row r="97" spans="1:5" x14ac:dyDescent="0.25">
      <c r="A97" s="62">
        <v>2018</v>
      </c>
      <c r="B97" t="s">
        <v>171</v>
      </c>
      <c r="C97" s="54">
        <v>340</v>
      </c>
      <c r="D97" s="46">
        <v>3.8</v>
      </c>
      <c r="E97" s="47">
        <v>0.80800000000000005</v>
      </c>
    </row>
    <row r="98" spans="1:5" x14ac:dyDescent="0.25">
      <c r="A98" s="62">
        <v>2018</v>
      </c>
      <c r="B98" t="s">
        <v>174</v>
      </c>
      <c r="C98" s="54">
        <v>85</v>
      </c>
      <c r="D98" s="46">
        <v>1.1000000000000001</v>
      </c>
      <c r="E98" s="47">
        <v>0.88400000000000001</v>
      </c>
    </row>
    <row r="99" spans="1:5" x14ac:dyDescent="0.25">
      <c r="A99" s="62">
        <v>2019</v>
      </c>
      <c r="B99" t="s">
        <v>154</v>
      </c>
      <c r="C99" s="54">
        <v>61285</v>
      </c>
      <c r="D99" s="46">
        <v>209.2</v>
      </c>
      <c r="E99" s="47">
        <v>0.63600000000000001</v>
      </c>
    </row>
    <row r="100" spans="1:5" x14ac:dyDescent="0.25">
      <c r="A100" s="62">
        <v>2019</v>
      </c>
      <c r="B100" t="s">
        <v>155</v>
      </c>
      <c r="C100" s="54">
        <v>31362</v>
      </c>
      <c r="D100" s="46">
        <v>76.2</v>
      </c>
      <c r="E100" s="47">
        <v>0.93400000000000005</v>
      </c>
    </row>
    <row r="101" spans="1:5" x14ac:dyDescent="0.25">
      <c r="A101" s="62">
        <v>2019</v>
      </c>
      <c r="B101" t="s">
        <v>156</v>
      </c>
      <c r="C101" s="54">
        <v>26691</v>
      </c>
      <c r="D101" s="46">
        <v>76.900000000000006</v>
      </c>
      <c r="E101" s="47">
        <v>0.55400000000000005</v>
      </c>
    </row>
    <row r="102" spans="1:5" x14ac:dyDescent="0.25">
      <c r="A102" s="62">
        <v>2019</v>
      </c>
      <c r="B102" t="s">
        <v>157</v>
      </c>
      <c r="C102" s="54">
        <v>23892</v>
      </c>
      <c r="D102" s="46">
        <v>194.4</v>
      </c>
      <c r="E102" s="47">
        <v>0.52800000000000002</v>
      </c>
    </row>
    <row r="103" spans="1:5" x14ac:dyDescent="0.25">
      <c r="A103" s="62">
        <v>2019</v>
      </c>
      <c r="B103" t="s">
        <v>158</v>
      </c>
      <c r="C103" s="54">
        <v>18960</v>
      </c>
      <c r="D103" s="46">
        <v>73.5</v>
      </c>
      <c r="E103" s="47">
        <v>0.442</v>
      </c>
    </row>
    <row r="104" spans="1:5" x14ac:dyDescent="0.25">
      <c r="A104" s="62">
        <v>2019</v>
      </c>
      <c r="B104" t="s">
        <v>159</v>
      </c>
      <c r="C104" s="54">
        <v>14391</v>
      </c>
      <c r="D104" s="46">
        <v>17.8</v>
      </c>
      <c r="E104" s="47">
        <v>0.94799999999999995</v>
      </c>
    </row>
    <row r="105" spans="1:5" x14ac:dyDescent="0.25">
      <c r="A105" s="62">
        <v>2019</v>
      </c>
      <c r="B105" t="s">
        <v>160</v>
      </c>
      <c r="C105" s="54">
        <v>11816</v>
      </c>
      <c r="D105" s="46">
        <v>19.2</v>
      </c>
      <c r="E105" s="47">
        <v>0.82</v>
      </c>
    </row>
    <row r="106" spans="1:5" x14ac:dyDescent="0.25">
      <c r="A106" s="62">
        <v>2019</v>
      </c>
      <c r="B106" t="s">
        <v>161</v>
      </c>
      <c r="C106" s="54">
        <v>10653</v>
      </c>
      <c r="D106" s="46">
        <v>54.8</v>
      </c>
      <c r="E106" s="47">
        <v>0.182</v>
      </c>
    </row>
    <row r="107" spans="1:5" x14ac:dyDescent="0.25">
      <c r="A107" s="62">
        <v>2019</v>
      </c>
      <c r="B107" t="s">
        <v>164</v>
      </c>
      <c r="C107" s="54">
        <v>8266</v>
      </c>
      <c r="D107" s="46">
        <v>3.5</v>
      </c>
      <c r="E107" s="47">
        <v>0.97199999999999998</v>
      </c>
    </row>
    <row r="108" spans="1:5" x14ac:dyDescent="0.25">
      <c r="A108" s="62">
        <v>2019</v>
      </c>
      <c r="B108" t="s">
        <v>163</v>
      </c>
      <c r="C108" s="54">
        <v>6313</v>
      </c>
      <c r="D108" s="46">
        <v>5.2</v>
      </c>
      <c r="E108" s="47">
        <v>0.97199999999999998</v>
      </c>
    </row>
    <row r="109" spans="1:5" x14ac:dyDescent="0.25">
      <c r="A109" s="62">
        <v>2019</v>
      </c>
      <c r="B109" t="s">
        <v>165</v>
      </c>
      <c r="C109" s="54">
        <v>4610</v>
      </c>
      <c r="D109" s="46">
        <v>29.6</v>
      </c>
      <c r="E109" s="47">
        <v>0.371</v>
      </c>
    </row>
    <row r="110" spans="1:5" x14ac:dyDescent="0.25">
      <c r="A110" s="62">
        <v>2019</v>
      </c>
      <c r="B110" t="s">
        <v>166</v>
      </c>
      <c r="C110" s="54">
        <v>3365</v>
      </c>
      <c r="D110" s="46">
        <v>55.4</v>
      </c>
      <c r="E110" s="47">
        <v>0.49</v>
      </c>
    </row>
    <row r="111" spans="1:5" x14ac:dyDescent="0.25">
      <c r="A111" s="62">
        <v>2019</v>
      </c>
      <c r="B111" t="s">
        <v>168</v>
      </c>
      <c r="C111" s="54">
        <v>3277</v>
      </c>
      <c r="D111" s="46">
        <v>2</v>
      </c>
      <c r="E111" s="47">
        <v>0.97499999999999998</v>
      </c>
    </row>
    <row r="112" spans="1:5" x14ac:dyDescent="0.25">
      <c r="A112" s="62">
        <v>2019</v>
      </c>
      <c r="B112" t="s">
        <v>167</v>
      </c>
      <c r="C112" s="54">
        <v>1872</v>
      </c>
      <c r="D112" s="46">
        <v>0.1</v>
      </c>
      <c r="E112" s="47">
        <v>0.99199999999999999</v>
      </c>
    </row>
    <row r="113" spans="1:5" x14ac:dyDescent="0.25">
      <c r="A113" s="62">
        <v>2019</v>
      </c>
      <c r="B113" t="s">
        <v>162</v>
      </c>
      <c r="C113" s="54">
        <v>972</v>
      </c>
      <c r="D113" s="46">
        <v>0.5</v>
      </c>
      <c r="E113" s="47">
        <v>0.99199999999999999</v>
      </c>
    </row>
    <row r="114" spans="1:5" x14ac:dyDescent="0.25">
      <c r="A114" s="62">
        <v>2019</v>
      </c>
      <c r="B114" t="s">
        <v>170</v>
      </c>
      <c r="C114" s="54">
        <v>492</v>
      </c>
      <c r="D114" s="46">
        <v>4.2</v>
      </c>
      <c r="E114" s="47">
        <v>0.90700000000000003</v>
      </c>
    </row>
    <row r="115" spans="1:5" x14ac:dyDescent="0.25">
      <c r="A115" s="62">
        <v>2019</v>
      </c>
      <c r="B115" t="s">
        <v>169</v>
      </c>
      <c r="C115" s="54">
        <v>422</v>
      </c>
      <c r="D115" s="46">
        <v>1.6</v>
      </c>
      <c r="E115" s="47">
        <v>0.96899999999999997</v>
      </c>
    </row>
    <row r="116" spans="1:5" x14ac:dyDescent="0.25">
      <c r="A116" s="62">
        <v>2019</v>
      </c>
      <c r="B116" t="s">
        <v>171</v>
      </c>
      <c r="C116" s="54">
        <v>323</v>
      </c>
      <c r="D116" s="46">
        <v>3.7</v>
      </c>
      <c r="E116" s="47">
        <v>0.80200000000000005</v>
      </c>
    </row>
    <row r="117" spans="1:5" x14ac:dyDescent="0.25">
      <c r="A117" s="62">
        <v>2019</v>
      </c>
      <c r="B117" t="s">
        <v>174</v>
      </c>
      <c r="C117" s="54">
        <v>81</v>
      </c>
      <c r="D117" s="46">
        <v>1</v>
      </c>
      <c r="E117" s="47">
        <v>0.88800000000000001</v>
      </c>
    </row>
    <row r="118" spans="1:5" x14ac:dyDescent="0.25">
      <c r="A118" s="62">
        <v>2019</v>
      </c>
      <c r="B118" t="s">
        <v>172</v>
      </c>
      <c r="C118" s="54">
        <v>7</v>
      </c>
      <c r="D118" s="46">
        <v>0.1</v>
      </c>
      <c r="E118" s="47">
        <v>0.115</v>
      </c>
    </row>
    <row r="119" spans="1:5" x14ac:dyDescent="0.25">
      <c r="A119" s="62">
        <v>2020</v>
      </c>
      <c r="B119" t="s">
        <v>154</v>
      </c>
      <c r="C119" s="54">
        <v>60678</v>
      </c>
      <c r="D119" s="46">
        <v>196.2</v>
      </c>
      <c r="E119" s="47">
        <v>0.64</v>
      </c>
    </row>
    <row r="120" spans="1:5" x14ac:dyDescent="0.25">
      <c r="A120" s="62">
        <v>2020</v>
      </c>
      <c r="B120" t="s">
        <v>155</v>
      </c>
      <c r="C120" s="54">
        <v>31512</v>
      </c>
      <c r="D120" s="46">
        <v>76.8</v>
      </c>
      <c r="E120" s="47">
        <v>0.93700000000000006</v>
      </c>
    </row>
    <row r="121" spans="1:5" x14ac:dyDescent="0.25">
      <c r="A121" s="62">
        <v>2020</v>
      </c>
      <c r="B121" t="s">
        <v>156</v>
      </c>
      <c r="C121" s="54">
        <v>28644</v>
      </c>
      <c r="D121" s="46">
        <v>77.599999999999994</v>
      </c>
      <c r="E121" s="47">
        <v>0.55400000000000005</v>
      </c>
    </row>
    <row r="122" spans="1:5" x14ac:dyDescent="0.25">
      <c r="A122" s="62">
        <v>2020</v>
      </c>
      <c r="B122" t="s">
        <v>157</v>
      </c>
      <c r="C122" s="54">
        <v>23499</v>
      </c>
      <c r="D122" s="46">
        <v>179.4</v>
      </c>
      <c r="E122" s="47">
        <v>0.53600000000000003</v>
      </c>
    </row>
    <row r="123" spans="1:5" x14ac:dyDescent="0.25">
      <c r="A123" s="62">
        <v>2020</v>
      </c>
      <c r="B123" t="s">
        <v>158</v>
      </c>
      <c r="C123" s="54">
        <v>19552</v>
      </c>
      <c r="D123" s="46">
        <v>68.3</v>
      </c>
      <c r="E123" s="47">
        <v>0.442</v>
      </c>
    </row>
    <row r="124" spans="1:5" x14ac:dyDescent="0.25">
      <c r="A124" s="62">
        <v>2020</v>
      </c>
      <c r="B124" t="s">
        <v>159</v>
      </c>
      <c r="C124" s="54">
        <v>15255</v>
      </c>
      <c r="D124" s="46">
        <v>17.2</v>
      </c>
      <c r="E124" s="47">
        <v>0.95499999999999996</v>
      </c>
    </row>
    <row r="125" spans="1:5" x14ac:dyDescent="0.25">
      <c r="A125" s="62">
        <v>2020</v>
      </c>
      <c r="B125" t="s">
        <v>160</v>
      </c>
      <c r="C125" s="54">
        <v>11590</v>
      </c>
      <c r="D125" s="46">
        <v>17.7</v>
      </c>
      <c r="E125" s="47">
        <v>0.86099999999999999</v>
      </c>
    </row>
    <row r="126" spans="1:5" x14ac:dyDescent="0.25">
      <c r="A126" s="62">
        <v>2020</v>
      </c>
      <c r="B126" t="s">
        <v>161</v>
      </c>
      <c r="C126" s="54">
        <v>9666</v>
      </c>
      <c r="D126" s="46">
        <v>40</v>
      </c>
      <c r="E126" s="47">
        <v>0.215</v>
      </c>
    </row>
    <row r="127" spans="1:5" x14ac:dyDescent="0.25">
      <c r="A127" s="62">
        <v>2020</v>
      </c>
      <c r="B127" t="s">
        <v>164</v>
      </c>
      <c r="C127" s="54">
        <v>8659</v>
      </c>
      <c r="D127" s="46">
        <v>3.3</v>
      </c>
      <c r="E127" s="47">
        <v>0.97899999999999998</v>
      </c>
    </row>
    <row r="128" spans="1:5" x14ac:dyDescent="0.25">
      <c r="A128" s="62">
        <v>2020</v>
      </c>
      <c r="B128" t="s">
        <v>163</v>
      </c>
      <c r="C128" s="54">
        <v>7872</v>
      </c>
      <c r="D128" s="46">
        <v>5.5</v>
      </c>
      <c r="E128" s="47">
        <v>0.97499999999999998</v>
      </c>
    </row>
    <row r="129" spans="1:5" x14ac:dyDescent="0.25">
      <c r="A129" s="62">
        <v>2020</v>
      </c>
      <c r="B129" t="s">
        <v>162</v>
      </c>
      <c r="C129" s="54">
        <v>6415</v>
      </c>
      <c r="D129" s="46">
        <v>1.1000000000000001</v>
      </c>
      <c r="E129" s="47">
        <v>0.98699999999999999</v>
      </c>
    </row>
    <row r="130" spans="1:5" x14ac:dyDescent="0.25">
      <c r="A130" s="62">
        <v>2020</v>
      </c>
      <c r="B130" t="s">
        <v>165</v>
      </c>
      <c r="C130" s="54">
        <v>4470</v>
      </c>
      <c r="D130" s="46">
        <v>26.8</v>
      </c>
      <c r="E130" s="47">
        <v>0.375</v>
      </c>
    </row>
    <row r="131" spans="1:5" x14ac:dyDescent="0.25">
      <c r="A131" s="62">
        <v>2020</v>
      </c>
      <c r="B131" t="s">
        <v>166</v>
      </c>
      <c r="C131" s="54">
        <v>2953</v>
      </c>
      <c r="D131" s="46">
        <v>44.1</v>
      </c>
      <c r="E131" s="47">
        <v>0.56000000000000005</v>
      </c>
    </row>
    <row r="132" spans="1:5" x14ac:dyDescent="0.25">
      <c r="A132" s="62">
        <v>2020</v>
      </c>
      <c r="B132" t="s">
        <v>167</v>
      </c>
      <c r="C132" s="54">
        <v>2186</v>
      </c>
      <c r="D132" s="46">
        <v>0.1</v>
      </c>
      <c r="E132" s="47">
        <v>1</v>
      </c>
    </row>
    <row r="133" spans="1:5" x14ac:dyDescent="0.25">
      <c r="A133" s="62">
        <v>2020</v>
      </c>
      <c r="B133" t="s">
        <v>168</v>
      </c>
      <c r="C133" s="54">
        <v>2150</v>
      </c>
      <c r="D133" s="46">
        <v>0.9</v>
      </c>
      <c r="E133" s="47">
        <v>0.97199999999999998</v>
      </c>
    </row>
    <row r="134" spans="1:5" x14ac:dyDescent="0.25">
      <c r="A134" s="62">
        <v>2020</v>
      </c>
      <c r="B134" t="s">
        <v>170</v>
      </c>
      <c r="C134" s="54">
        <v>458</v>
      </c>
      <c r="D134" s="46">
        <v>3.9</v>
      </c>
      <c r="E134" s="47">
        <v>0.92400000000000004</v>
      </c>
    </row>
    <row r="135" spans="1:5" x14ac:dyDescent="0.25">
      <c r="A135" s="62">
        <v>2020</v>
      </c>
      <c r="B135" t="s">
        <v>169</v>
      </c>
      <c r="C135" s="54">
        <v>450</v>
      </c>
      <c r="D135" s="46">
        <v>1.5</v>
      </c>
      <c r="E135" s="47">
        <v>0.96299999999999997</v>
      </c>
    </row>
    <row r="136" spans="1:5" x14ac:dyDescent="0.25">
      <c r="A136" s="62">
        <v>2020</v>
      </c>
      <c r="B136" t="s">
        <v>171</v>
      </c>
      <c r="C136" s="54">
        <v>310</v>
      </c>
      <c r="D136" s="46">
        <v>3.3</v>
      </c>
      <c r="E136" s="47">
        <v>0.85</v>
      </c>
    </row>
    <row r="137" spans="1:5" x14ac:dyDescent="0.25">
      <c r="A137" s="62">
        <v>2020</v>
      </c>
      <c r="B137" t="s">
        <v>174</v>
      </c>
      <c r="C137" s="54">
        <v>75</v>
      </c>
      <c r="D137" s="46">
        <v>0.9</v>
      </c>
      <c r="E137" s="47">
        <v>0.91600000000000004</v>
      </c>
    </row>
    <row r="138" spans="1:5" x14ac:dyDescent="0.25">
      <c r="A138" s="62">
        <v>2020</v>
      </c>
      <c r="B138" t="s">
        <v>172</v>
      </c>
      <c r="C138" s="54">
        <v>7</v>
      </c>
      <c r="D138" s="46">
        <v>0</v>
      </c>
      <c r="E138" s="47">
        <v>0.15</v>
      </c>
    </row>
    <row r="139" spans="1:5" x14ac:dyDescent="0.25">
      <c r="A139" s="62">
        <v>2021</v>
      </c>
      <c r="B139" t="s">
        <v>154</v>
      </c>
      <c r="C139" s="54">
        <v>60211</v>
      </c>
      <c r="D139" s="46">
        <v>195.9</v>
      </c>
      <c r="E139" s="47">
        <v>0.626</v>
      </c>
    </row>
    <row r="140" spans="1:5" x14ac:dyDescent="0.25">
      <c r="A140" s="62">
        <v>2021</v>
      </c>
      <c r="B140" t="s">
        <v>155</v>
      </c>
      <c r="C140" s="54">
        <v>32939</v>
      </c>
      <c r="D140" s="46">
        <v>82.3</v>
      </c>
      <c r="E140" s="47">
        <v>0.92400000000000004</v>
      </c>
    </row>
    <row r="141" spans="1:5" x14ac:dyDescent="0.25">
      <c r="A141" s="62">
        <v>2021</v>
      </c>
      <c r="B141" t="s">
        <v>156</v>
      </c>
      <c r="C141" s="54">
        <v>29890</v>
      </c>
      <c r="D141" s="46">
        <v>82.3</v>
      </c>
      <c r="E141" s="47">
        <v>0.53500000000000003</v>
      </c>
    </row>
    <row r="142" spans="1:5" x14ac:dyDescent="0.25">
      <c r="A142" s="62">
        <v>2021</v>
      </c>
      <c r="B142" t="s">
        <v>157</v>
      </c>
      <c r="C142" s="54">
        <v>22514</v>
      </c>
      <c r="D142" s="46">
        <v>169.6</v>
      </c>
      <c r="E142" s="47">
        <v>0.53100000000000003</v>
      </c>
    </row>
    <row r="143" spans="1:5" x14ac:dyDescent="0.25">
      <c r="A143" s="62">
        <v>2021</v>
      </c>
      <c r="B143" t="s">
        <v>158</v>
      </c>
      <c r="C143" s="54">
        <v>18483</v>
      </c>
      <c r="D143" s="46">
        <v>66.099999999999994</v>
      </c>
      <c r="E143" s="47">
        <v>0.435</v>
      </c>
    </row>
    <row r="144" spans="1:5" x14ac:dyDescent="0.25">
      <c r="A144" s="62">
        <v>2021</v>
      </c>
      <c r="B144" t="s">
        <v>159</v>
      </c>
      <c r="C144" s="54">
        <v>15655</v>
      </c>
      <c r="D144" s="46">
        <v>17</v>
      </c>
      <c r="E144" s="47">
        <v>0.95399999999999996</v>
      </c>
    </row>
    <row r="145" spans="1:5" x14ac:dyDescent="0.25">
      <c r="A145" s="62">
        <v>2021</v>
      </c>
      <c r="B145" t="s">
        <v>160</v>
      </c>
      <c r="C145" s="54">
        <v>10554</v>
      </c>
      <c r="D145" s="46">
        <v>17.2</v>
      </c>
      <c r="E145" s="47">
        <v>0.87</v>
      </c>
    </row>
    <row r="146" spans="1:5" x14ac:dyDescent="0.25">
      <c r="A146" s="62">
        <v>2021</v>
      </c>
      <c r="B146" t="s">
        <v>161</v>
      </c>
      <c r="C146" s="54">
        <v>8993</v>
      </c>
      <c r="D146" s="46">
        <v>36.5</v>
      </c>
      <c r="E146" s="47">
        <v>0.217</v>
      </c>
    </row>
    <row r="147" spans="1:5" x14ac:dyDescent="0.25">
      <c r="A147" s="62">
        <v>2021</v>
      </c>
      <c r="B147" t="s">
        <v>162</v>
      </c>
      <c r="C147" s="54">
        <v>8789</v>
      </c>
      <c r="D147" s="46">
        <v>1.4</v>
      </c>
      <c r="E147" s="47">
        <v>0.99199999999999999</v>
      </c>
    </row>
    <row r="148" spans="1:5" x14ac:dyDescent="0.25">
      <c r="A148" s="62">
        <v>2021</v>
      </c>
      <c r="B148" t="s">
        <v>163</v>
      </c>
      <c r="C148" s="54">
        <v>8340</v>
      </c>
      <c r="D148" s="46">
        <v>6.1</v>
      </c>
      <c r="E148" s="47">
        <v>0.97799999999999998</v>
      </c>
    </row>
    <row r="149" spans="1:5" x14ac:dyDescent="0.25">
      <c r="A149" s="62">
        <v>2021</v>
      </c>
      <c r="B149" t="s">
        <v>164</v>
      </c>
      <c r="C149" s="54">
        <v>8142</v>
      </c>
      <c r="D149" s="46">
        <v>3.3</v>
      </c>
      <c r="E149" s="47">
        <v>0.97899999999999998</v>
      </c>
    </row>
    <row r="150" spans="1:5" x14ac:dyDescent="0.25">
      <c r="A150" s="62">
        <v>2021</v>
      </c>
      <c r="B150" t="s">
        <v>165</v>
      </c>
      <c r="C150" s="54">
        <v>4261</v>
      </c>
      <c r="D150" s="46">
        <v>26.1</v>
      </c>
      <c r="E150" s="47">
        <v>0.36599999999999999</v>
      </c>
    </row>
    <row r="151" spans="1:5" x14ac:dyDescent="0.25">
      <c r="A151" s="62">
        <v>2021</v>
      </c>
      <c r="B151" t="s">
        <v>166</v>
      </c>
      <c r="C151" s="54">
        <v>2828</v>
      </c>
      <c r="D151" s="46">
        <v>38.6</v>
      </c>
      <c r="E151" s="47">
        <v>0.59499999999999997</v>
      </c>
    </row>
    <row r="152" spans="1:5" x14ac:dyDescent="0.25">
      <c r="A152" s="62">
        <v>2021</v>
      </c>
      <c r="B152" t="s">
        <v>167</v>
      </c>
      <c r="C152" s="54">
        <v>2325</v>
      </c>
      <c r="D152" s="46">
        <v>0.1</v>
      </c>
      <c r="E152" s="47">
        <v>1</v>
      </c>
    </row>
    <row r="153" spans="1:5" x14ac:dyDescent="0.25">
      <c r="A153" s="62">
        <v>2021</v>
      </c>
      <c r="B153" t="s">
        <v>168</v>
      </c>
      <c r="C153" s="54">
        <v>1945</v>
      </c>
      <c r="D153" s="46">
        <v>0.9</v>
      </c>
      <c r="E153" s="47">
        <v>0.97399999999999998</v>
      </c>
    </row>
    <row r="154" spans="1:5" x14ac:dyDescent="0.25">
      <c r="A154" s="62">
        <v>2021</v>
      </c>
      <c r="B154" t="s">
        <v>169</v>
      </c>
      <c r="C154" s="54">
        <v>481</v>
      </c>
      <c r="D154" s="46">
        <v>1.6</v>
      </c>
      <c r="E154" s="47">
        <v>0.96</v>
      </c>
    </row>
    <row r="155" spans="1:5" x14ac:dyDescent="0.25">
      <c r="A155" s="62">
        <v>2021</v>
      </c>
      <c r="B155" t="s">
        <v>170</v>
      </c>
      <c r="C155" s="54">
        <v>436</v>
      </c>
      <c r="D155" s="46">
        <v>3.5</v>
      </c>
      <c r="E155" s="47">
        <v>0.92700000000000005</v>
      </c>
    </row>
    <row r="156" spans="1:5" x14ac:dyDescent="0.25">
      <c r="A156" s="62">
        <v>2021</v>
      </c>
      <c r="B156" t="s">
        <v>171</v>
      </c>
      <c r="C156" s="54">
        <v>295</v>
      </c>
      <c r="D156" s="46">
        <v>3.1</v>
      </c>
      <c r="E156" s="47">
        <v>0.82499999999999996</v>
      </c>
    </row>
    <row r="157" spans="1:5" x14ac:dyDescent="0.25">
      <c r="A157" s="63">
        <v>2021</v>
      </c>
      <c r="B157" s="12" t="s">
        <v>172</v>
      </c>
      <c r="C157" s="57">
        <v>5</v>
      </c>
      <c r="D157" s="48">
        <v>0</v>
      </c>
      <c r="E157" s="49">
        <v>0.15</v>
      </c>
    </row>
    <row r="159" spans="1:5" x14ac:dyDescent="0.25">
      <c r="A159" s="60" t="s">
        <v>50</v>
      </c>
    </row>
    <row r="161" spans="1:1" x14ac:dyDescent="0.25">
      <c r="A161" s="60" t="s">
        <v>140</v>
      </c>
    </row>
    <row r="162" spans="1:1" x14ac:dyDescent="0.25">
      <c r="A162" s="60" t="s">
        <v>145</v>
      </c>
    </row>
    <row r="163" spans="1:1" x14ac:dyDescent="0.25">
      <c r="A163" s="60" t="s">
        <v>141</v>
      </c>
    </row>
    <row r="165" spans="1:1" x14ac:dyDescent="0.25">
      <c r="A165" s="6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/>
  </sheetViews>
  <sheetFormatPr defaultColWidth="11.42578125" defaultRowHeight="15" x14ac:dyDescent="0.25"/>
  <cols>
    <col min="1" max="1" width="6.7109375" style="60" customWidth="1"/>
    <col min="2" max="2" width="11.7109375" customWidth="1"/>
    <col min="3" max="3" width="18.7109375" customWidth="1"/>
    <col min="4" max="5" width="42.7109375" customWidth="1"/>
    <col min="6" max="6" width="17.7109375" customWidth="1"/>
    <col min="7" max="8" width="41.7109375" customWidth="1"/>
  </cols>
  <sheetData>
    <row r="1" spans="1:8" x14ac:dyDescent="0.25">
      <c r="A1" s="60" t="s">
        <v>0</v>
      </c>
    </row>
    <row r="3" spans="1:8" x14ac:dyDescent="0.25">
      <c r="A3" s="61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7" t="s">
        <v>8</v>
      </c>
    </row>
    <row r="4" spans="1:8" x14ac:dyDescent="0.25">
      <c r="A4" s="62">
        <v>2000</v>
      </c>
      <c r="B4" t="s">
        <v>9</v>
      </c>
      <c r="C4" s="2">
        <v>3.0000000000000001E-3</v>
      </c>
      <c r="D4" s="2">
        <v>2E-3</v>
      </c>
      <c r="E4" s="2">
        <v>4.0000000000000001E-3</v>
      </c>
      <c r="F4" s="1">
        <v>63.5</v>
      </c>
      <c r="G4">
        <v>42.2</v>
      </c>
      <c r="H4" s="4">
        <v>83.7</v>
      </c>
    </row>
    <row r="5" spans="1:8" x14ac:dyDescent="0.25">
      <c r="A5" s="62">
        <v>2000</v>
      </c>
      <c r="B5" t="s">
        <v>10</v>
      </c>
      <c r="C5" s="2">
        <v>4.0000000000000001E-3</v>
      </c>
      <c r="D5" s="2">
        <v>3.0000000000000001E-3</v>
      </c>
      <c r="E5" s="2">
        <v>5.0000000000000001E-3</v>
      </c>
      <c r="F5" s="1">
        <v>73.099999999999994</v>
      </c>
      <c r="G5">
        <v>48.5</v>
      </c>
      <c r="H5" s="4">
        <v>96</v>
      </c>
    </row>
    <row r="6" spans="1:8" x14ac:dyDescent="0.25">
      <c r="A6" s="62">
        <v>2001</v>
      </c>
      <c r="B6" t="s">
        <v>9</v>
      </c>
      <c r="C6" s="2">
        <v>3.0000000000000001E-3</v>
      </c>
      <c r="D6" s="2">
        <v>2E-3</v>
      </c>
      <c r="E6" s="2">
        <v>4.0000000000000001E-3</v>
      </c>
      <c r="F6" s="1">
        <v>64.599999999999994</v>
      </c>
      <c r="G6">
        <v>43.9</v>
      </c>
      <c r="H6" s="4">
        <v>83.7</v>
      </c>
    </row>
    <row r="7" spans="1:8" x14ac:dyDescent="0.25">
      <c r="A7" s="62">
        <v>2001</v>
      </c>
      <c r="B7" t="s">
        <v>10</v>
      </c>
      <c r="C7" s="2">
        <v>4.0000000000000001E-3</v>
      </c>
      <c r="D7" s="2">
        <v>3.0000000000000001E-3</v>
      </c>
      <c r="E7" s="2">
        <v>5.0000000000000001E-3</v>
      </c>
      <c r="F7" s="1">
        <v>74.7</v>
      </c>
      <c r="G7">
        <v>50.8</v>
      </c>
      <c r="H7" s="4">
        <v>97.2</v>
      </c>
    </row>
    <row r="8" spans="1:8" x14ac:dyDescent="0.25">
      <c r="A8" s="62">
        <v>2002</v>
      </c>
      <c r="B8" t="s">
        <v>9</v>
      </c>
      <c r="C8" s="2">
        <v>3.0000000000000001E-3</v>
      </c>
      <c r="D8" s="2">
        <v>2E-3</v>
      </c>
      <c r="E8" s="2">
        <v>4.0000000000000001E-3</v>
      </c>
      <c r="F8" s="1">
        <v>65.7</v>
      </c>
      <c r="G8">
        <v>45</v>
      </c>
      <c r="H8" s="4">
        <v>85.1</v>
      </c>
    </row>
    <row r="9" spans="1:8" x14ac:dyDescent="0.25">
      <c r="A9" s="62">
        <v>2002</v>
      </c>
      <c r="B9" t="s">
        <v>10</v>
      </c>
      <c r="C9" s="2">
        <v>4.0000000000000001E-3</v>
      </c>
      <c r="D9" s="2">
        <v>3.0000000000000001E-3</v>
      </c>
      <c r="E9" s="2">
        <v>5.0000000000000001E-3</v>
      </c>
      <c r="F9" s="1">
        <v>76.400000000000006</v>
      </c>
      <c r="G9">
        <v>52.8</v>
      </c>
      <c r="H9" s="4">
        <v>98.4</v>
      </c>
    </row>
    <row r="10" spans="1:8" x14ac:dyDescent="0.25">
      <c r="A10" s="62">
        <v>2003</v>
      </c>
      <c r="B10" t="s">
        <v>9</v>
      </c>
      <c r="C10" s="2">
        <v>3.0000000000000001E-3</v>
      </c>
      <c r="D10" s="2">
        <v>2E-3</v>
      </c>
      <c r="E10" s="2">
        <v>4.0000000000000001E-3</v>
      </c>
      <c r="F10" s="1">
        <v>66.900000000000006</v>
      </c>
      <c r="G10">
        <v>46.3</v>
      </c>
      <c r="H10" s="4">
        <v>86.1</v>
      </c>
    </row>
    <row r="11" spans="1:8" x14ac:dyDescent="0.25">
      <c r="A11" s="62">
        <v>2003</v>
      </c>
      <c r="B11" t="s">
        <v>10</v>
      </c>
      <c r="C11" s="2">
        <v>4.0000000000000001E-3</v>
      </c>
      <c r="D11" s="2">
        <v>3.0000000000000001E-3</v>
      </c>
      <c r="E11" s="2">
        <v>5.0000000000000001E-3</v>
      </c>
      <c r="F11" s="1">
        <v>78.2</v>
      </c>
      <c r="G11">
        <v>54.6</v>
      </c>
      <c r="H11" s="4">
        <v>100.9</v>
      </c>
    </row>
    <row r="12" spans="1:8" x14ac:dyDescent="0.25">
      <c r="A12" s="62">
        <v>2004</v>
      </c>
      <c r="B12" t="s">
        <v>9</v>
      </c>
      <c r="C12" s="2">
        <v>3.0000000000000001E-3</v>
      </c>
      <c r="D12" s="2">
        <v>2E-3</v>
      </c>
      <c r="E12" s="2">
        <v>5.0000000000000001E-3</v>
      </c>
      <c r="F12" s="1">
        <v>68</v>
      </c>
      <c r="G12">
        <v>47.6</v>
      </c>
      <c r="H12" s="4">
        <v>89.6</v>
      </c>
    </row>
    <row r="13" spans="1:8" x14ac:dyDescent="0.25">
      <c r="A13" s="62">
        <v>2004</v>
      </c>
      <c r="B13" t="s">
        <v>10</v>
      </c>
      <c r="C13" s="2">
        <v>4.0000000000000001E-3</v>
      </c>
      <c r="D13" s="2">
        <v>3.0000000000000001E-3</v>
      </c>
      <c r="E13" s="2">
        <v>6.0000000000000001E-3</v>
      </c>
      <c r="F13" s="1">
        <v>79.8</v>
      </c>
      <c r="G13">
        <v>55.5</v>
      </c>
      <c r="H13" s="4">
        <v>104.3</v>
      </c>
    </row>
    <row r="14" spans="1:8" x14ac:dyDescent="0.25">
      <c r="A14" s="62">
        <v>2005</v>
      </c>
      <c r="B14" t="s">
        <v>9</v>
      </c>
      <c r="C14" s="2">
        <v>4.0000000000000001E-3</v>
      </c>
      <c r="D14" s="2">
        <v>2E-3</v>
      </c>
      <c r="E14" s="2">
        <v>5.0000000000000001E-3</v>
      </c>
      <c r="F14" s="1">
        <v>69.099999999999994</v>
      </c>
      <c r="G14">
        <v>46.5</v>
      </c>
      <c r="H14" s="4">
        <v>91.7</v>
      </c>
    </row>
    <row r="15" spans="1:8" x14ac:dyDescent="0.25">
      <c r="A15" s="62">
        <v>2005</v>
      </c>
      <c r="B15" t="s">
        <v>10</v>
      </c>
      <c r="C15" s="2">
        <v>4.0000000000000001E-3</v>
      </c>
      <c r="D15" s="2">
        <v>3.0000000000000001E-3</v>
      </c>
      <c r="E15" s="2">
        <v>6.0000000000000001E-3</v>
      </c>
      <c r="F15" s="1">
        <v>81.2</v>
      </c>
      <c r="G15">
        <v>54.6</v>
      </c>
      <c r="H15" s="4">
        <v>106.3</v>
      </c>
    </row>
    <row r="16" spans="1:8" x14ac:dyDescent="0.25">
      <c r="A16" s="62">
        <v>2006</v>
      </c>
      <c r="B16" t="s">
        <v>9</v>
      </c>
      <c r="C16" s="2">
        <v>4.0000000000000001E-3</v>
      </c>
      <c r="D16" s="2">
        <v>2E-3</v>
      </c>
      <c r="E16" s="2">
        <v>5.0000000000000001E-3</v>
      </c>
      <c r="F16" s="1">
        <v>70.2</v>
      </c>
      <c r="G16">
        <v>48.2</v>
      </c>
      <c r="H16" s="4">
        <v>92.1</v>
      </c>
    </row>
    <row r="17" spans="1:8" x14ac:dyDescent="0.25">
      <c r="A17" s="62">
        <v>2006</v>
      </c>
      <c r="B17" t="s">
        <v>10</v>
      </c>
      <c r="C17" s="2">
        <v>4.0000000000000001E-3</v>
      </c>
      <c r="D17" s="2">
        <v>3.0000000000000001E-3</v>
      </c>
      <c r="E17" s="2">
        <v>6.0000000000000001E-3</v>
      </c>
      <c r="F17" s="1">
        <v>82.4</v>
      </c>
      <c r="G17">
        <v>56</v>
      </c>
      <c r="H17" s="4">
        <v>107.2</v>
      </c>
    </row>
    <row r="18" spans="1:8" x14ac:dyDescent="0.25">
      <c r="A18" s="62">
        <v>2007</v>
      </c>
      <c r="B18" t="s">
        <v>9</v>
      </c>
      <c r="C18" s="2">
        <v>4.0000000000000001E-3</v>
      </c>
      <c r="D18" s="2">
        <v>2E-3</v>
      </c>
      <c r="E18" s="2">
        <v>5.0000000000000001E-3</v>
      </c>
      <c r="F18" s="1">
        <v>71.3</v>
      </c>
      <c r="G18">
        <v>48.9</v>
      </c>
      <c r="H18" s="4">
        <v>92.7</v>
      </c>
    </row>
    <row r="19" spans="1:8" x14ac:dyDescent="0.25">
      <c r="A19" s="62">
        <v>2007</v>
      </c>
      <c r="B19" t="s">
        <v>10</v>
      </c>
      <c r="C19" s="2">
        <v>5.0000000000000001E-3</v>
      </c>
      <c r="D19" s="2">
        <v>3.0000000000000001E-3</v>
      </c>
      <c r="E19" s="2">
        <v>6.0000000000000001E-3</v>
      </c>
      <c r="F19" s="1">
        <v>83.5</v>
      </c>
      <c r="G19">
        <v>58.3</v>
      </c>
      <c r="H19" s="4">
        <v>108.2</v>
      </c>
    </row>
    <row r="20" spans="1:8" x14ac:dyDescent="0.25">
      <c r="A20" s="62">
        <v>2008</v>
      </c>
      <c r="B20" t="s">
        <v>9</v>
      </c>
      <c r="C20" s="2">
        <v>4.0000000000000001E-3</v>
      </c>
      <c r="D20" s="2">
        <v>3.0000000000000001E-3</v>
      </c>
      <c r="E20" s="2">
        <v>5.0000000000000001E-3</v>
      </c>
      <c r="F20" s="1">
        <v>72.5</v>
      </c>
      <c r="G20">
        <v>49.7</v>
      </c>
      <c r="H20" s="4">
        <v>94.8</v>
      </c>
    </row>
    <row r="21" spans="1:8" x14ac:dyDescent="0.25">
      <c r="A21" s="62">
        <v>2008</v>
      </c>
      <c r="B21" t="s">
        <v>10</v>
      </c>
      <c r="C21" s="2">
        <v>5.0000000000000001E-3</v>
      </c>
      <c r="D21" s="2">
        <v>3.0000000000000001E-3</v>
      </c>
      <c r="E21" s="2">
        <v>6.0000000000000001E-3</v>
      </c>
      <c r="F21" s="1">
        <v>84.7</v>
      </c>
      <c r="G21">
        <v>58.9</v>
      </c>
      <c r="H21" s="4">
        <v>109.9</v>
      </c>
    </row>
    <row r="22" spans="1:8" x14ac:dyDescent="0.25">
      <c r="A22" s="62">
        <v>2009</v>
      </c>
      <c r="B22" t="s">
        <v>9</v>
      </c>
      <c r="C22" s="2">
        <v>4.0000000000000001E-3</v>
      </c>
      <c r="D22" s="2">
        <v>3.0000000000000001E-3</v>
      </c>
      <c r="E22" s="2">
        <v>5.0000000000000001E-3</v>
      </c>
      <c r="F22" s="1">
        <v>73.599999999999994</v>
      </c>
      <c r="G22">
        <v>49.6</v>
      </c>
      <c r="H22" s="4">
        <v>98.2</v>
      </c>
    </row>
    <row r="23" spans="1:8" x14ac:dyDescent="0.25">
      <c r="A23" s="62">
        <v>2009</v>
      </c>
      <c r="B23" t="s">
        <v>10</v>
      </c>
      <c r="C23" s="2">
        <v>5.0000000000000001E-3</v>
      </c>
      <c r="D23" s="2">
        <v>3.0000000000000001E-3</v>
      </c>
      <c r="E23" s="2">
        <v>6.0000000000000001E-3</v>
      </c>
      <c r="F23" s="1">
        <v>85.7</v>
      </c>
      <c r="G23">
        <v>58.5</v>
      </c>
      <c r="H23" s="4">
        <v>113.7</v>
      </c>
    </row>
    <row r="24" spans="1:8" x14ac:dyDescent="0.25">
      <c r="A24" s="62">
        <v>2010</v>
      </c>
      <c r="B24" t="s">
        <v>9</v>
      </c>
      <c r="C24" s="2">
        <v>4.0000000000000001E-3</v>
      </c>
      <c r="D24" s="2">
        <v>2E-3</v>
      </c>
      <c r="E24" s="2">
        <v>5.0000000000000001E-3</v>
      </c>
      <c r="F24" s="1">
        <v>74.599999999999994</v>
      </c>
      <c r="G24">
        <v>48.7</v>
      </c>
      <c r="H24" s="4">
        <v>101.5</v>
      </c>
    </row>
    <row r="25" spans="1:8" x14ac:dyDescent="0.25">
      <c r="A25" s="62">
        <v>2010</v>
      </c>
      <c r="B25" t="s">
        <v>10</v>
      </c>
      <c r="C25" s="2">
        <v>5.0000000000000001E-3</v>
      </c>
      <c r="D25" s="2">
        <v>3.0000000000000001E-3</v>
      </c>
      <c r="E25" s="2">
        <v>6.0000000000000001E-3</v>
      </c>
      <c r="F25" s="1">
        <v>86.7</v>
      </c>
      <c r="G25">
        <v>57.8</v>
      </c>
      <c r="H25" s="4">
        <v>118.7</v>
      </c>
    </row>
    <row r="26" spans="1:8" x14ac:dyDescent="0.25">
      <c r="A26" s="62">
        <v>2011</v>
      </c>
      <c r="B26" t="s">
        <v>9</v>
      </c>
      <c r="C26" s="2">
        <v>4.0000000000000001E-3</v>
      </c>
      <c r="D26" s="2">
        <v>3.0000000000000001E-3</v>
      </c>
      <c r="E26" s="2">
        <v>5.0000000000000001E-3</v>
      </c>
      <c r="F26" s="1">
        <v>75.599999999999994</v>
      </c>
      <c r="G26">
        <v>50.8</v>
      </c>
      <c r="H26" s="4">
        <v>101.8</v>
      </c>
    </row>
    <row r="27" spans="1:8" x14ac:dyDescent="0.25">
      <c r="A27" s="62">
        <v>2011</v>
      </c>
      <c r="B27" t="s">
        <v>10</v>
      </c>
      <c r="C27" s="2">
        <v>5.0000000000000001E-3</v>
      </c>
      <c r="D27" s="2">
        <v>3.0000000000000001E-3</v>
      </c>
      <c r="E27" s="2">
        <v>6.0000000000000001E-3</v>
      </c>
      <c r="F27" s="1">
        <v>87.6</v>
      </c>
      <c r="G27">
        <v>59.5</v>
      </c>
      <c r="H27" s="4">
        <v>116.7</v>
      </c>
    </row>
    <row r="28" spans="1:8" x14ac:dyDescent="0.25">
      <c r="A28" s="62">
        <v>2012</v>
      </c>
      <c r="B28" t="s">
        <v>9</v>
      </c>
      <c r="C28" s="2">
        <v>4.0000000000000001E-3</v>
      </c>
      <c r="D28" s="2">
        <v>3.0000000000000001E-3</v>
      </c>
      <c r="E28" s="2">
        <v>5.0000000000000001E-3</v>
      </c>
      <c r="F28" s="1">
        <v>76.599999999999994</v>
      </c>
      <c r="G28">
        <v>52.6</v>
      </c>
      <c r="H28" s="4">
        <v>101.9</v>
      </c>
    </row>
    <row r="29" spans="1:8" x14ac:dyDescent="0.25">
      <c r="A29" s="62">
        <v>2012</v>
      </c>
      <c r="B29" t="s">
        <v>10</v>
      </c>
      <c r="C29" s="2">
        <v>5.0000000000000001E-3</v>
      </c>
      <c r="D29" s="2">
        <v>3.0000000000000001E-3</v>
      </c>
      <c r="E29" s="2">
        <v>6.0000000000000001E-3</v>
      </c>
      <c r="F29" s="1">
        <v>88.5</v>
      </c>
      <c r="G29">
        <v>61.3</v>
      </c>
      <c r="H29" s="4">
        <v>117.7</v>
      </c>
    </row>
    <row r="30" spans="1:8" x14ac:dyDescent="0.25">
      <c r="A30" s="62">
        <v>2013</v>
      </c>
      <c r="B30" t="s">
        <v>9</v>
      </c>
      <c r="C30" s="2">
        <v>4.0000000000000001E-3</v>
      </c>
      <c r="D30" s="2">
        <v>3.0000000000000001E-3</v>
      </c>
      <c r="E30" s="2">
        <v>5.0000000000000001E-3</v>
      </c>
      <c r="F30" s="1">
        <v>77.5</v>
      </c>
      <c r="G30">
        <v>53.9</v>
      </c>
      <c r="H30" s="4">
        <v>102.8</v>
      </c>
    </row>
    <row r="31" spans="1:8" x14ac:dyDescent="0.25">
      <c r="A31" s="62">
        <v>2013</v>
      </c>
      <c r="B31" t="s">
        <v>10</v>
      </c>
      <c r="C31" s="2">
        <v>5.0000000000000001E-3</v>
      </c>
      <c r="D31" s="2">
        <v>3.0000000000000001E-3</v>
      </c>
      <c r="E31" s="2">
        <v>6.0000000000000001E-3</v>
      </c>
      <c r="F31" s="1">
        <v>89.3</v>
      </c>
      <c r="G31">
        <v>62.9</v>
      </c>
      <c r="H31" s="4">
        <v>117.9</v>
      </c>
    </row>
    <row r="32" spans="1:8" x14ac:dyDescent="0.25">
      <c r="A32" s="62">
        <v>2014</v>
      </c>
      <c r="B32" t="s">
        <v>9</v>
      </c>
      <c r="C32" s="2">
        <v>4.0000000000000001E-3</v>
      </c>
      <c r="D32" s="2">
        <v>3.0000000000000001E-3</v>
      </c>
      <c r="E32" s="2">
        <v>5.0000000000000001E-3</v>
      </c>
      <c r="F32" s="1">
        <v>78.5</v>
      </c>
      <c r="G32">
        <v>55.1</v>
      </c>
      <c r="H32" s="4">
        <v>103.9</v>
      </c>
    </row>
    <row r="33" spans="1:8" x14ac:dyDescent="0.25">
      <c r="A33" s="62">
        <v>2014</v>
      </c>
      <c r="B33" t="s">
        <v>10</v>
      </c>
      <c r="C33" s="2">
        <v>5.0000000000000001E-3</v>
      </c>
      <c r="D33" s="2">
        <v>3.0000000000000001E-3</v>
      </c>
      <c r="E33" s="2">
        <v>6.0000000000000001E-3</v>
      </c>
      <c r="F33" s="1">
        <v>90.2</v>
      </c>
      <c r="G33">
        <v>63.2</v>
      </c>
      <c r="H33" s="4">
        <v>119.5</v>
      </c>
    </row>
    <row r="34" spans="1:8" x14ac:dyDescent="0.25">
      <c r="A34" s="62">
        <v>2015</v>
      </c>
      <c r="B34" t="s">
        <v>9</v>
      </c>
      <c r="C34" s="2">
        <v>4.0000000000000001E-3</v>
      </c>
      <c r="D34" s="2">
        <v>3.0000000000000001E-3</v>
      </c>
      <c r="E34" s="2">
        <v>5.0000000000000001E-3</v>
      </c>
      <c r="F34" s="1">
        <v>79.5</v>
      </c>
      <c r="G34">
        <v>54.7</v>
      </c>
      <c r="H34" s="4">
        <v>106.3</v>
      </c>
    </row>
    <row r="35" spans="1:8" x14ac:dyDescent="0.25">
      <c r="A35" s="62">
        <v>2015</v>
      </c>
      <c r="B35" t="s">
        <v>10</v>
      </c>
      <c r="C35" s="2">
        <v>5.0000000000000001E-3</v>
      </c>
      <c r="D35" s="2">
        <v>3.0000000000000001E-3</v>
      </c>
      <c r="E35" s="2">
        <v>7.0000000000000001E-3</v>
      </c>
      <c r="F35" s="1">
        <v>91</v>
      </c>
      <c r="G35">
        <v>62.2</v>
      </c>
      <c r="H35" s="4">
        <v>122</v>
      </c>
    </row>
    <row r="36" spans="1:8" x14ac:dyDescent="0.25">
      <c r="A36" s="62">
        <v>2016</v>
      </c>
      <c r="B36" t="s">
        <v>9</v>
      </c>
      <c r="C36" s="2">
        <v>4.0000000000000001E-3</v>
      </c>
      <c r="D36" s="2">
        <v>3.0000000000000001E-3</v>
      </c>
      <c r="E36" s="2">
        <v>5.0000000000000001E-3</v>
      </c>
      <c r="F36" s="1">
        <v>81.7</v>
      </c>
      <c r="G36">
        <v>57.9</v>
      </c>
      <c r="H36" s="4">
        <v>107.7</v>
      </c>
    </row>
    <row r="37" spans="1:8" x14ac:dyDescent="0.25">
      <c r="A37" s="62">
        <v>2016</v>
      </c>
      <c r="B37" t="s">
        <v>10</v>
      </c>
      <c r="C37" s="2">
        <v>5.0000000000000001E-3</v>
      </c>
      <c r="D37" s="2">
        <v>4.0000000000000001E-3</v>
      </c>
      <c r="E37" s="2">
        <v>7.0000000000000001E-3</v>
      </c>
      <c r="F37" s="1">
        <v>92.5</v>
      </c>
      <c r="G37">
        <v>65.599999999999994</v>
      </c>
      <c r="H37" s="4">
        <v>121.7</v>
      </c>
    </row>
    <row r="38" spans="1:8" x14ac:dyDescent="0.25">
      <c r="A38" s="62">
        <v>2017</v>
      </c>
      <c r="B38" t="s">
        <v>9</v>
      </c>
      <c r="C38" s="2">
        <v>4.0000000000000001E-3</v>
      </c>
      <c r="D38" s="2">
        <v>3.0000000000000001E-3</v>
      </c>
      <c r="E38" s="2">
        <v>6.0000000000000001E-3</v>
      </c>
      <c r="F38" s="1">
        <v>83.9</v>
      </c>
      <c r="G38">
        <v>56.5</v>
      </c>
      <c r="H38" s="4">
        <v>112.2</v>
      </c>
    </row>
    <row r="39" spans="1:8" x14ac:dyDescent="0.25">
      <c r="A39" s="62">
        <v>2017</v>
      </c>
      <c r="B39" t="s">
        <v>10</v>
      </c>
      <c r="C39" s="2">
        <v>5.0000000000000001E-3</v>
      </c>
      <c r="D39" s="2">
        <v>3.0000000000000001E-3</v>
      </c>
      <c r="E39" s="2">
        <v>7.0000000000000001E-3</v>
      </c>
      <c r="F39" s="1">
        <v>94</v>
      </c>
      <c r="G39">
        <v>64.3</v>
      </c>
      <c r="H39" s="4">
        <v>124.5</v>
      </c>
    </row>
    <row r="40" spans="1:8" x14ac:dyDescent="0.25">
      <c r="A40" s="62">
        <v>2018</v>
      </c>
      <c r="B40" t="s">
        <v>9</v>
      </c>
      <c r="C40" s="2">
        <v>4.0000000000000001E-3</v>
      </c>
      <c r="D40" s="2">
        <v>3.0000000000000001E-3</v>
      </c>
      <c r="E40" s="2">
        <v>6.0000000000000001E-3</v>
      </c>
      <c r="F40" s="1">
        <v>85.2</v>
      </c>
      <c r="G40">
        <v>58.7</v>
      </c>
      <c r="H40" s="4">
        <v>113.1</v>
      </c>
    </row>
    <row r="41" spans="1:8" x14ac:dyDescent="0.25">
      <c r="A41" s="62">
        <v>2018</v>
      </c>
      <c r="B41" t="s">
        <v>10</v>
      </c>
      <c r="C41" s="2">
        <v>5.0000000000000001E-3</v>
      </c>
      <c r="D41" s="2">
        <v>4.0000000000000001E-3</v>
      </c>
      <c r="E41" s="2">
        <v>7.0000000000000001E-3</v>
      </c>
      <c r="F41" s="1">
        <v>95</v>
      </c>
      <c r="G41">
        <v>65.900000000000006</v>
      </c>
      <c r="H41" s="4">
        <v>125.7</v>
      </c>
    </row>
    <row r="42" spans="1:8" x14ac:dyDescent="0.25">
      <c r="A42" s="62">
        <v>2019</v>
      </c>
      <c r="B42" t="s">
        <v>9</v>
      </c>
      <c r="C42" s="2">
        <v>4.0000000000000001E-3</v>
      </c>
      <c r="D42" s="2">
        <v>3.0000000000000001E-3</v>
      </c>
      <c r="E42" s="2">
        <v>6.0000000000000001E-3</v>
      </c>
      <c r="F42" s="1">
        <v>86.4</v>
      </c>
      <c r="G42">
        <v>56.5</v>
      </c>
      <c r="H42" s="4">
        <v>116.3</v>
      </c>
    </row>
    <row r="43" spans="1:8" x14ac:dyDescent="0.25">
      <c r="A43" s="63">
        <v>2019</v>
      </c>
      <c r="B43" s="12" t="s">
        <v>10</v>
      </c>
      <c r="C43" s="9">
        <v>5.0000000000000001E-3</v>
      </c>
      <c r="D43" s="9">
        <v>3.0000000000000001E-3</v>
      </c>
      <c r="E43" s="9">
        <v>7.0000000000000001E-3</v>
      </c>
      <c r="F43" s="8">
        <v>96</v>
      </c>
      <c r="G43" s="12">
        <v>63.8</v>
      </c>
      <c r="H43" s="11">
        <v>128.9</v>
      </c>
    </row>
    <row r="45" spans="1:8" x14ac:dyDescent="0.25">
      <c r="A45" s="60" t="s">
        <v>11</v>
      </c>
    </row>
    <row r="47" spans="1:8" x14ac:dyDescent="0.25">
      <c r="A47" s="6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/>
  </sheetViews>
  <sheetFormatPr defaultColWidth="11.42578125" defaultRowHeight="15" x14ac:dyDescent="0.25"/>
  <cols>
    <col min="1" max="1" width="6.7109375" customWidth="1"/>
    <col min="2" max="2" width="19.7109375" customWidth="1"/>
    <col min="3" max="3" width="27.7109375" customWidth="1"/>
  </cols>
  <sheetData>
    <row r="1" spans="1:3" x14ac:dyDescent="0.25">
      <c r="A1" t="s">
        <v>175</v>
      </c>
    </row>
    <row r="2" spans="1:3" ht="15.75" thickBot="1" x14ac:dyDescent="0.3"/>
    <row r="3" spans="1:3" x14ac:dyDescent="0.25">
      <c r="A3" s="69" t="s">
        <v>1</v>
      </c>
      <c r="B3" s="70" t="s">
        <v>176</v>
      </c>
      <c r="C3" s="71" t="s">
        <v>48</v>
      </c>
    </row>
    <row r="4" spans="1:3" x14ac:dyDescent="0.25">
      <c r="A4" s="72">
        <v>2014</v>
      </c>
      <c r="B4" s="73" t="s">
        <v>177</v>
      </c>
      <c r="C4" s="74">
        <v>508.6</v>
      </c>
    </row>
    <row r="5" spans="1:3" x14ac:dyDescent="0.25">
      <c r="A5" s="72">
        <v>2014</v>
      </c>
      <c r="B5" s="73" t="s">
        <v>178</v>
      </c>
      <c r="C5" s="74">
        <v>95.5</v>
      </c>
    </row>
    <row r="6" spans="1:3" x14ac:dyDescent="0.25">
      <c r="A6" s="72">
        <v>2014</v>
      </c>
      <c r="B6" s="73" t="s">
        <v>179</v>
      </c>
      <c r="C6" s="74">
        <v>22.1</v>
      </c>
    </row>
    <row r="7" spans="1:3" x14ac:dyDescent="0.25">
      <c r="A7" s="72">
        <v>2014</v>
      </c>
      <c r="B7" s="73" t="s">
        <v>180</v>
      </c>
      <c r="C7" s="74">
        <v>4.7</v>
      </c>
    </row>
    <row r="8" spans="1:3" x14ac:dyDescent="0.25">
      <c r="A8" s="72">
        <v>2014</v>
      </c>
      <c r="B8" s="73" t="s">
        <v>181</v>
      </c>
      <c r="C8" s="74">
        <v>0.9</v>
      </c>
    </row>
    <row r="9" spans="1:3" x14ac:dyDescent="0.25">
      <c r="A9" s="72">
        <v>2014</v>
      </c>
      <c r="B9" s="73" t="s">
        <v>197</v>
      </c>
      <c r="C9" s="74">
        <v>0.2</v>
      </c>
    </row>
    <row r="10" spans="1:3" x14ac:dyDescent="0.25">
      <c r="A10" s="72">
        <v>2015</v>
      </c>
      <c r="B10" s="73" t="s">
        <v>177</v>
      </c>
      <c r="C10" s="74">
        <v>525.20000000000005</v>
      </c>
    </row>
    <row r="11" spans="1:3" x14ac:dyDescent="0.25">
      <c r="A11" s="72">
        <v>2015</v>
      </c>
      <c r="B11" s="73" t="s">
        <v>178</v>
      </c>
      <c r="C11" s="74">
        <v>99.6</v>
      </c>
    </row>
    <row r="12" spans="1:3" x14ac:dyDescent="0.25">
      <c r="A12" s="72">
        <v>2015</v>
      </c>
      <c r="B12" s="73" t="s">
        <v>179</v>
      </c>
      <c r="C12" s="74">
        <v>23.1</v>
      </c>
    </row>
    <row r="13" spans="1:3" x14ac:dyDescent="0.25">
      <c r="A13" s="72">
        <v>2015</v>
      </c>
      <c r="B13" s="73" t="s">
        <v>180</v>
      </c>
      <c r="C13" s="74">
        <v>5</v>
      </c>
    </row>
    <row r="14" spans="1:3" x14ac:dyDescent="0.25">
      <c r="A14" s="72">
        <v>2015</v>
      </c>
      <c r="B14" s="73" t="s">
        <v>181</v>
      </c>
      <c r="C14" s="74">
        <v>1</v>
      </c>
    </row>
    <row r="15" spans="1:3" x14ac:dyDescent="0.25">
      <c r="A15" s="72">
        <v>2015</v>
      </c>
      <c r="B15" s="73" t="s">
        <v>197</v>
      </c>
      <c r="C15" s="74">
        <v>0.2</v>
      </c>
    </row>
    <row r="16" spans="1:3" x14ac:dyDescent="0.25">
      <c r="A16" s="72">
        <v>2016</v>
      </c>
      <c r="B16" s="73" t="s">
        <v>177</v>
      </c>
      <c r="C16" s="74">
        <v>532.29999999999995</v>
      </c>
    </row>
    <row r="17" spans="1:3" x14ac:dyDescent="0.25">
      <c r="A17" s="72">
        <v>2016</v>
      </c>
      <c r="B17" s="73" t="s">
        <v>178</v>
      </c>
      <c r="C17" s="74">
        <v>100</v>
      </c>
    </row>
    <row r="18" spans="1:3" x14ac:dyDescent="0.25">
      <c r="A18" s="72">
        <v>2016</v>
      </c>
      <c r="B18" s="73" t="s">
        <v>179</v>
      </c>
      <c r="C18" s="74">
        <v>23</v>
      </c>
    </row>
    <row r="19" spans="1:3" x14ac:dyDescent="0.25">
      <c r="A19" s="72">
        <v>2016</v>
      </c>
      <c r="B19" s="73" t="s">
        <v>180</v>
      </c>
      <c r="C19" s="74">
        <v>5</v>
      </c>
    </row>
    <row r="20" spans="1:3" x14ac:dyDescent="0.25">
      <c r="A20" s="72">
        <v>2016</v>
      </c>
      <c r="B20" s="73" t="s">
        <v>181</v>
      </c>
      <c r="C20" s="74">
        <v>0.9</v>
      </c>
    </row>
    <row r="21" spans="1:3" x14ac:dyDescent="0.25">
      <c r="A21" s="72">
        <v>2016</v>
      </c>
      <c r="B21" s="73" t="s">
        <v>197</v>
      </c>
      <c r="C21" s="74">
        <v>0.2</v>
      </c>
    </row>
    <row r="22" spans="1:3" x14ac:dyDescent="0.25">
      <c r="A22" s="72">
        <v>2017</v>
      </c>
      <c r="B22" s="73" t="s">
        <v>177</v>
      </c>
      <c r="C22" s="74">
        <v>538.29999999999995</v>
      </c>
    </row>
    <row r="23" spans="1:3" x14ac:dyDescent="0.25">
      <c r="A23" s="72">
        <v>2017</v>
      </c>
      <c r="B23" s="73" t="s">
        <v>178</v>
      </c>
      <c r="C23" s="74">
        <v>99.6</v>
      </c>
    </row>
    <row r="24" spans="1:3" x14ac:dyDescent="0.25">
      <c r="A24" s="72">
        <v>2017</v>
      </c>
      <c r="B24" s="73" t="s">
        <v>179</v>
      </c>
      <c r="C24" s="74">
        <v>22.8</v>
      </c>
    </row>
    <row r="25" spans="1:3" x14ac:dyDescent="0.25">
      <c r="A25" s="72">
        <v>2017</v>
      </c>
      <c r="B25" s="73" t="s">
        <v>180</v>
      </c>
      <c r="C25" s="74">
        <v>4.8</v>
      </c>
    </row>
    <row r="26" spans="1:3" x14ac:dyDescent="0.25">
      <c r="A26" s="72">
        <v>2017</v>
      </c>
      <c r="B26" s="73" t="s">
        <v>181</v>
      </c>
      <c r="C26" s="74">
        <v>1</v>
      </c>
    </row>
    <row r="27" spans="1:3" x14ac:dyDescent="0.25">
      <c r="A27" s="72">
        <v>2017</v>
      </c>
      <c r="B27" s="73" t="s">
        <v>197</v>
      </c>
      <c r="C27" s="74">
        <v>0.2</v>
      </c>
    </row>
    <row r="28" spans="1:3" x14ac:dyDescent="0.25">
      <c r="A28" s="72">
        <v>2018</v>
      </c>
      <c r="B28" s="73" t="s">
        <v>177</v>
      </c>
      <c r="C28" s="74">
        <v>541.6</v>
      </c>
    </row>
    <row r="29" spans="1:3" x14ac:dyDescent="0.25">
      <c r="A29" s="72">
        <v>2018</v>
      </c>
      <c r="B29" s="73" t="s">
        <v>178</v>
      </c>
      <c r="C29" s="74">
        <v>98.8</v>
      </c>
    </row>
    <row r="30" spans="1:3" x14ac:dyDescent="0.25">
      <c r="A30" s="72">
        <v>2018</v>
      </c>
      <c r="B30" s="73" t="s">
        <v>179</v>
      </c>
      <c r="C30" s="74">
        <v>22.9</v>
      </c>
    </row>
    <row r="31" spans="1:3" x14ac:dyDescent="0.25">
      <c r="A31" s="72">
        <v>2018</v>
      </c>
      <c r="B31" s="73" t="s">
        <v>180</v>
      </c>
      <c r="C31" s="74">
        <v>4.9000000000000004</v>
      </c>
    </row>
    <row r="32" spans="1:3" x14ac:dyDescent="0.25">
      <c r="A32" s="72">
        <v>2018</v>
      </c>
      <c r="B32" s="73" t="s">
        <v>181</v>
      </c>
      <c r="C32" s="74">
        <v>0.9</v>
      </c>
    </row>
    <row r="33" spans="1:3" x14ac:dyDescent="0.25">
      <c r="A33" s="72">
        <v>2018</v>
      </c>
      <c r="B33" s="73" t="s">
        <v>197</v>
      </c>
      <c r="C33" s="74">
        <v>0.2</v>
      </c>
    </row>
    <row r="34" spans="1:3" x14ac:dyDescent="0.25">
      <c r="A34" s="72">
        <v>2019</v>
      </c>
      <c r="B34" s="73" t="s">
        <v>177</v>
      </c>
      <c r="C34" s="74">
        <v>538.4</v>
      </c>
    </row>
    <row r="35" spans="1:3" x14ac:dyDescent="0.25">
      <c r="A35" s="72">
        <v>2019</v>
      </c>
      <c r="B35" s="73" t="s">
        <v>178</v>
      </c>
      <c r="C35" s="74">
        <v>98</v>
      </c>
    </row>
    <row r="36" spans="1:3" x14ac:dyDescent="0.25">
      <c r="A36" s="72">
        <v>2019</v>
      </c>
      <c r="B36" s="73" t="s">
        <v>179</v>
      </c>
      <c r="C36" s="74">
        <v>22.7</v>
      </c>
    </row>
    <row r="37" spans="1:3" x14ac:dyDescent="0.25">
      <c r="A37" s="72">
        <v>2019</v>
      </c>
      <c r="B37" s="73" t="s">
        <v>180</v>
      </c>
      <c r="C37" s="74">
        <v>5</v>
      </c>
    </row>
    <row r="38" spans="1:3" x14ac:dyDescent="0.25">
      <c r="A38" s="72">
        <v>2019</v>
      </c>
      <c r="B38" s="73" t="s">
        <v>181</v>
      </c>
      <c r="C38" s="74">
        <v>1</v>
      </c>
    </row>
    <row r="39" spans="1:3" x14ac:dyDescent="0.25">
      <c r="A39" s="72">
        <v>2019</v>
      </c>
      <c r="B39" s="73" t="s">
        <v>197</v>
      </c>
      <c r="C39" s="74">
        <v>0.2</v>
      </c>
    </row>
    <row r="40" spans="1:3" x14ac:dyDescent="0.25">
      <c r="A40" s="72">
        <v>2020</v>
      </c>
      <c r="B40" s="73" t="s">
        <v>177</v>
      </c>
      <c r="C40" s="74">
        <v>502.3</v>
      </c>
    </row>
    <row r="41" spans="1:3" x14ac:dyDescent="0.25">
      <c r="A41" s="72">
        <v>2020</v>
      </c>
      <c r="B41" s="73" t="s">
        <v>178</v>
      </c>
      <c r="C41" s="74">
        <v>89.8</v>
      </c>
    </row>
    <row r="42" spans="1:3" x14ac:dyDescent="0.25">
      <c r="A42" s="72">
        <v>2020</v>
      </c>
      <c r="B42" s="73" t="s">
        <v>179</v>
      </c>
      <c r="C42" s="74">
        <v>20.399999999999999</v>
      </c>
    </row>
    <row r="43" spans="1:3" x14ac:dyDescent="0.25">
      <c r="A43" s="72">
        <v>2020</v>
      </c>
      <c r="B43" s="73" t="s">
        <v>180</v>
      </c>
      <c r="C43" s="74">
        <v>4.2</v>
      </c>
    </row>
    <row r="44" spans="1:3" x14ac:dyDescent="0.25">
      <c r="A44" s="72">
        <v>2020</v>
      </c>
      <c r="B44" s="73" t="s">
        <v>181</v>
      </c>
      <c r="C44" s="74">
        <v>0.8</v>
      </c>
    </row>
    <row r="45" spans="1:3" x14ac:dyDescent="0.25">
      <c r="A45" s="72">
        <v>2020</v>
      </c>
      <c r="B45" s="73" t="s">
        <v>197</v>
      </c>
      <c r="C45" s="74">
        <v>0.2</v>
      </c>
    </row>
    <row r="46" spans="1:3" x14ac:dyDescent="0.25">
      <c r="A46" s="72">
        <v>2021</v>
      </c>
      <c r="B46" s="73" t="s">
        <v>177</v>
      </c>
      <c r="C46" s="74">
        <v>489.8</v>
      </c>
    </row>
    <row r="47" spans="1:3" x14ac:dyDescent="0.25">
      <c r="A47" s="72">
        <v>2021</v>
      </c>
      <c r="B47" s="73" t="s">
        <v>178</v>
      </c>
      <c r="C47" s="74">
        <v>89.5</v>
      </c>
    </row>
    <row r="48" spans="1:3" x14ac:dyDescent="0.25">
      <c r="A48" s="72">
        <v>2021</v>
      </c>
      <c r="B48" s="73" t="s">
        <v>179</v>
      </c>
      <c r="C48" s="74">
        <v>20.3</v>
      </c>
    </row>
    <row r="49" spans="1:3" x14ac:dyDescent="0.25">
      <c r="A49" s="72">
        <v>2021</v>
      </c>
      <c r="B49" s="73" t="s">
        <v>180</v>
      </c>
      <c r="C49" s="74">
        <v>4.2</v>
      </c>
    </row>
    <row r="50" spans="1:3" x14ac:dyDescent="0.25">
      <c r="A50" s="72">
        <v>2021</v>
      </c>
      <c r="B50" s="73" t="s">
        <v>181</v>
      </c>
      <c r="C50" s="74">
        <v>0.8</v>
      </c>
    </row>
    <row r="51" spans="1:3" ht="15.75" thickBot="1" x14ac:dyDescent="0.3">
      <c r="A51" s="75">
        <v>2021</v>
      </c>
      <c r="B51" s="76" t="s">
        <v>197</v>
      </c>
      <c r="C51" s="77">
        <v>0.2</v>
      </c>
    </row>
    <row r="53" spans="1:3" x14ac:dyDescent="0.25">
      <c r="A53" t="s">
        <v>50</v>
      </c>
    </row>
    <row r="55" spans="1:3" x14ac:dyDescent="0.25">
      <c r="A55" t="s">
        <v>140</v>
      </c>
    </row>
    <row r="57" spans="1:3" x14ac:dyDescent="0.25">
      <c r="A57" s="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/>
  </sheetViews>
  <sheetFormatPr defaultColWidth="11.42578125" defaultRowHeight="15" x14ac:dyDescent="0.25"/>
  <cols>
    <col min="1" max="1" width="5.7109375" customWidth="1"/>
    <col min="2" max="2" width="72.7109375" customWidth="1"/>
    <col min="3" max="3" width="27.7109375" customWidth="1"/>
    <col min="4" max="4" width="31.7109375" customWidth="1"/>
    <col min="5" max="5" width="40.7109375" customWidth="1"/>
  </cols>
  <sheetData>
    <row r="1" spans="1:5" x14ac:dyDescent="0.25">
      <c r="A1" t="s">
        <v>182</v>
      </c>
    </row>
    <row r="3" spans="1:5" x14ac:dyDescent="0.25">
      <c r="A3" s="6" t="s">
        <v>183</v>
      </c>
      <c r="B3" s="5" t="s">
        <v>184</v>
      </c>
      <c r="C3" s="5" t="s">
        <v>48</v>
      </c>
      <c r="D3" s="5" t="s">
        <v>52</v>
      </c>
      <c r="E3" s="7" t="s">
        <v>198</v>
      </c>
    </row>
    <row r="4" spans="1:5" x14ac:dyDescent="0.25">
      <c r="A4" s="62">
        <v>1</v>
      </c>
      <c r="B4" t="s">
        <v>185</v>
      </c>
      <c r="C4" s="55">
        <v>116.5</v>
      </c>
      <c r="D4" s="55">
        <v>39.299999999999997</v>
      </c>
      <c r="E4" s="56">
        <v>0.66600000000000004</v>
      </c>
    </row>
    <row r="5" spans="1:5" x14ac:dyDescent="0.25">
      <c r="A5" s="62">
        <v>2</v>
      </c>
      <c r="B5" t="s">
        <v>186</v>
      </c>
      <c r="C5" s="55">
        <v>91.4</v>
      </c>
      <c r="D5" s="55">
        <v>12.7</v>
      </c>
      <c r="E5" s="56">
        <v>0.57199999999999995</v>
      </c>
    </row>
    <row r="6" spans="1:5" x14ac:dyDescent="0.25">
      <c r="A6" s="62">
        <v>3</v>
      </c>
      <c r="B6" t="s">
        <v>187</v>
      </c>
      <c r="C6" s="55">
        <v>48.4</v>
      </c>
      <c r="D6" s="55">
        <v>5.5</v>
      </c>
      <c r="E6" s="56">
        <v>0.52</v>
      </c>
    </row>
    <row r="7" spans="1:5" x14ac:dyDescent="0.25">
      <c r="A7" s="62">
        <v>4</v>
      </c>
      <c r="B7" t="s">
        <v>188</v>
      </c>
      <c r="C7" s="55">
        <v>40.700000000000003</v>
      </c>
      <c r="D7" s="55">
        <v>5.8</v>
      </c>
      <c r="E7" s="56">
        <v>0.67900000000000005</v>
      </c>
    </row>
    <row r="8" spans="1:5" x14ac:dyDescent="0.25">
      <c r="A8" s="62">
        <v>5</v>
      </c>
      <c r="B8" t="s">
        <v>189</v>
      </c>
      <c r="C8" s="55">
        <v>38</v>
      </c>
      <c r="D8" s="55">
        <v>2.1</v>
      </c>
      <c r="E8" s="56">
        <v>0.46400000000000002</v>
      </c>
    </row>
    <row r="9" spans="1:5" x14ac:dyDescent="0.25">
      <c r="A9" s="62">
        <v>6</v>
      </c>
      <c r="B9" t="s">
        <v>190</v>
      </c>
      <c r="C9" s="55">
        <v>27.4</v>
      </c>
      <c r="D9" s="55">
        <v>2.8</v>
      </c>
      <c r="E9" s="56">
        <v>0.59899999999999998</v>
      </c>
    </row>
    <row r="10" spans="1:5" x14ac:dyDescent="0.25">
      <c r="A10" s="62">
        <v>7</v>
      </c>
      <c r="B10" t="s">
        <v>191</v>
      </c>
      <c r="C10" s="55">
        <v>27.3</v>
      </c>
      <c r="D10" s="55">
        <v>1.5</v>
      </c>
      <c r="E10" s="56">
        <v>0.32500000000000001</v>
      </c>
    </row>
    <row r="11" spans="1:5" x14ac:dyDescent="0.25">
      <c r="A11" s="62">
        <v>8</v>
      </c>
      <c r="B11" t="s">
        <v>192</v>
      </c>
      <c r="C11" s="55">
        <v>25.3</v>
      </c>
      <c r="D11" s="55">
        <v>11.2</v>
      </c>
      <c r="E11" s="56">
        <v>0.624</v>
      </c>
    </row>
    <row r="12" spans="1:5" x14ac:dyDescent="0.25">
      <c r="A12" s="62">
        <v>9</v>
      </c>
      <c r="B12" t="s">
        <v>193</v>
      </c>
      <c r="C12" s="55">
        <v>25.3</v>
      </c>
      <c r="D12" s="55">
        <v>9.8000000000000007</v>
      </c>
      <c r="E12" s="56">
        <v>0.45200000000000001</v>
      </c>
    </row>
    <row r="13" spans="1:5" x14ac:dyDescent="0.25">
      <c r="A13" s="63">
        <v>10</v>
      </c>
      <c r="B13" s="12" t="s">
        <v>194</v>
      </c>
      <c r="C13" s="58">
        <v>24.3</v>
      </c>
      <c r="D13" s="58">
        <v>4.2</v>
      </c>
      <c r="E13" s="59">
        <v>0.35399999999999998</v>
      </c>
    </row>
    <row r="15" spans="1:5" x14ac:dyDescent="0.25">
      <c r="A15" t="s">
        <v>50</v>
      </c>
    </row>
    <row r="17" spans="1:1" x14ac:dyDescent="0.25">
      <c r="A17" t="s">
        <v>140</v>
      </c>
    </row>
    <row r="18" spans="1:1" x14ac:dyDescent="0.25">
      <c r="A18" t="s">
        <v>145</v>
      </c>
    </row>
    <row r="19" spans="1:1" x14ac:dyDescent="0.25">
      <c r="A19" t="s">
        <v>141</v>
      </c>
    </row>
    <row r="21" spans="1:1" x14ac:dyDescent="0.25">
      <c r="A21" s="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B2" sqref="B2"/>
    </sheetView>
  </sheetViews>
  <sheetFormatPr defaultColWidth="11.42578125" defaultRowHeight="15" x14ac:dyDescent="0.25"/>
  <cols>
    <col min="1" max="1" width="6.7109375" style="60" customWidth="1"/>
    <col min="2" max="2" width="17.7109375" customWidth="1"/>
    <col min="3" max="3" width="18.7109375" customWidth="1"/>
    <col min="4" max="5" width="42.7109375" customWidth="1"/>
  </cols>
  <sheetData>
    <row r="1" spans="1:5" x14ac:dyDescent="0.25">
      <c r="A1" s="60" t="s">
        <v>46</v>
      </c>
    </row>
    <row r="3" spans="1:5" x14ac:dyDescent="0.25">
      <c r="A3" s="61" t="s">
        <v>1</v>
      </c>
      <c r="B3" s="5" t="s">
        <v>13</v>
      </c>
      <c r="C3" s="5" t="s">
        <v>3</v>
      </c>
      <c r="D3" s="5" t="s">
        <v>4</v>
      </c>
      <c r="E3" s="7" t="s">
        <v>5</v>
      </c>
    </row>
    <row r="4" spans="1:5" x14ac:dyDescent="0.25">
      <c r="A4" s="62">
        <v>2014</v>
      </c>
      <c r="B4" t="s">
        <v>14</v>
      </c>
      <c r="C4" s="18">
        <v>3.0000000000000001E-3</v>
      </c>
      <c r="D4" s="18">
        <v>1E-3</v>
      </c>
      <c r="E4" s="19">
        <v>5.0000000000000001E-3</v>
      </c>
    </row>
    <row r="5" spans="1:5" x14ac:dyDescent="0.25">
      <c r="A5" s="62">
        <v>2019</v>
      </c>
      <c r="B5" t="s">
        <v>14</v>
      </c>
      <c r="C5" s="18">
        <v>3.0000000000000001E-3</v>
      </c>
      <c r="D5" s="18">
        <v>1E-3</v>
      </c>
      <c r="E5" s="19">
        <v>5.0000000000000001E-3</v>
      </c>
    </row>
    <row r="6" spans="1:5" x14ac:dyDescent="0.25">
      <c r="A6" s="62">
        <v>2014</v>
      </c>
      <c r="B6" t="s">
        <v>15</v>
      </c>
      <c r="C6" s="18">
        <v>4.0000000000000001E-3</v>
      </c>
      <c r="D6" s="18">
        <v>2E-3</v>
      </c>
      <c r="E6" s="19">
        <v>7.0000000000000001E-3</v>
      </c>
    </row>
    <row r="7" spans="1:5" x14ac:dyDescent="0.25">
      <c r="A7" s="62">
        <v>2019</v>
      </c>
      <c r="B7" t="s">
        <v>15</v>
      </c>
      <c r="C7" s="18">
        <v>4.0000000000000001E-3</v>
      </c>
      <c r="D7" s="18">
        <v>1E-3</v>
      </c>
      <c r="E7" s="19">
        <v>7.0000000000000001E-3</v>
      </c>
    </row>
    <row r="8" spans="1:5" x14ac:dyDescent="0.25">
      <c r="A8" s="62">
        <v>2014</v>
      </c>
      <c r="B8" t="s">
        <v>16</v>
      </c>
      <c r="C8" s="18">
        <v>4.0000000000000001E-3</v>
      </c>
      <c r="D8" s="18">
        <v>2E-3</v>
      </c>
      <c r="E8" s="19">
        <v>6.0000000000000001E-3</v>
      </c>
    </row>
    <row r="9" spans="1:5" x14ac:dyDescent="0.25">
      <c r="A9" s="62">
        <v>2019</v>
      </c>
      <c r="B9" t="s">
        <v>16</v>
      </c>
      <c r="C9" s="18">
        <v>4.0000000000000001E-3</v>
      </c>
      <c r="D9" s="18">
        <v>1E-3</v>
      </c>
      <c r="E9" s="19">
        <v>7.0000000000000001E-3</v>
      </c>
    </row>
    <row r="10" spans="1:5" x14ac:dyDescent="0.25">
      <c r="A10" s="62">
        <v>2014</v>
      </c>
      <c r="B10" t="s">
        <v>17</v>
      </c>
      <c r="C10" s="18">
        <v>4.0000000000000001E-3</v>
      </c>
      <c r="D10" s="18">
        <v>2E-3</v>
      </c>
      <c r="E10" s="19">
        <v>7.0000000000000001E-3</v>
      </c>
    </row>
    <row r="11" spans="1:5" x14ac:dyDescent="0.25">
      <c r="A11" s="62">
        <v>2019</v>
      </c>
      <c r="B11" t="s">
        <v>17</v>
      </c>
      <c r="C11" s="18">
        <v>5.0000000000000001E-3</v>
      </c>
      <c r="D11" s="18">
        <v>2E-3</v>
      </c>
      <c r="E11" s="19">
        <v>7.0000000000000001E-3</v>
      </c>
    </row>
    <row r="12" spans="1:5" x14ac:dyDescent="0.25">
      <c r="A12" s="62">
        <v>2014</v>
      </c>
      <c r="B12" t="s">
        <v>18</v>
      </c>
      <c r="C12" s="18">
        <v>3.0000000000000001E-3</v>
      </c>
      <c r="D12" s="18">
        <v>1E-3</v>
      </c>
      <c r="E12" s="19">
        <v>4.0000000000000001E-3</v>
      </c>
    </row>
    <row r="13" spans="1:5" x14ac:dyDescent="0.25">
      <c r="A13" s="62">
        <v>2019</v>
      </c>
      <c r="B13" t="s">
        <v>18</v>
      </c>
      <c r="C13" s="18">
        <v>3.0000000000000001E-3</v>
      </c>
      <c r="D13" s="18">
        <v>1E-3</v>
      </c>
      <c r="E13" s="19">
        <v>5.0000000000000001E-3</v>
      </c>
    </row>
    <row r="14" spans="1:5" x14ac:dyDescent="0.25">
      <c r="A14" s="62">
        <v>2014</v>
      </c>
      <c r="B14" t="s">
        <v>19</v>
      </c>
      <c r="C14" s="18">
        <v>5.0000000000000001E-3</v>
      </c>
      <c r="D14" s="18">
        <v>2E-3</v>
      </c>
      <c r="E14" s="19">
        <v>7.0000000000000001E-3</v>
      </c>
    </row>
    <row r="15" spans="1:5" x14ac:dyDescent="0.25">
      <c r="A15" s="62">
        <v>2019</v>
      </c>
      <c r="B15" t="s">
        <v>19</v>
      </c>
      <c r="C15" s="18">
        <v>5.0000000000000001E-3</v>
      </c>
      <c r="D15" s="18">
        <v>1E-3</v>
      </c>
      <c r="E15" s="19">
        <v>8.0000000000000002E-3</v>
      </c>
    </row>
    <row r="16" spans="1:5" x14ac:dyDescent="0.25">
      <c r="A16" s="62">
        <v>2014</v>
      </c>
      <c r="B16" t="s">
        <v>20</v>
      </c>
      <c r="C16" s="18">
        <v>4.0000000000000001E-3</v>
      </c>
      <c r="D16" s="18">
        <v>1E-3</v>
      </c>
      <c r="E16" s="19">
        <v>5.0000000000000001E-3</v>
      </c>
    </row>
    <row r="17" spans="1:5" x14ac:dyDescent="0.25">
      <c r="A17" s="62">
        <v>2019</v>
      </c>
      <c r="B17" t="s">
        <v>20</v>
      </c>
      <c r="C17" s="18">
        <v>3.0000000000000001E-3</v>
      </c>
      <c r="D17" s="18">
        <v>1E-3</v>
      </c>
      <c r="E17" s="19">
        <v>5.0000000000000001E-3</v>
      </c>
    </row>
    <row r="18" spans="1:5" x14ac:dyDescent="0.25">
      <c r="A18" s="62">
        <v>2014</v>
      </c>
      <c r="B18" t="s">
        <v>21</v>
      </c>
      <c r="C18" s="18">
        <v>5.0000000000000001E-3</v>
      </c>
      <c r="D18" s="18">
        <v>2E-3</v>
      </c>
      <c r="E18" s="19">
        <v>7.0000000000000001E-3</v>
      </c>
    </row>
    <row r="19" spans="1:5" x14ac:dyDescent="0.25">
      <c r="A19" s="62">
        <v>2019</v>
      </c>
      <c r="B19" t="s">
        <v>21</v>
      </c>
      <c r="C19" s="18">
        <v>5.0000000000000001E-3</v>
      </c>
      <c r="D19" s="18">
        <v>1E-3</v>
      </c>
      <c r="E19" s="19">
        <v>7.0000000000000001E-3</v>
      </c>
    </row>
    <row r="20" spans="1:5" x14ac:dyDescent="0.25">
      <c r="A20" s="62">
        <v>2014</v>
      </c>
      <c r="B20" t="s">
        <v>22</v>
      </c>
      <c r="C20" s="18">
        <v>4.0000000000000001E-3</v>
      </c>
      <c r="D20" s="18">
        <v>3.0000000000000001E-3</v>
      </c>
      <c r="E20" s="19">
        <v>5.0000000000000001E-3</v>
      </c>
    </row>
    <row r="21" spans="1:5" x14ac:dyDescent="0.25">
      <c r="A21" s="62">
        <v>2019</v>
      </c>
      <c r="B21" t="s">
        <v>22</v>
      </c>
      <c r="C21" s="18">
        <v>4.0000000000000001E-3</v>
      </c>
      <c r="D21" s="18">
        <v>3.0000000000000001E-3</v>
      </c>
      <c r="E21" s="19">
        <v>5.0000000000000001E-3</v>
      </c>
    </row>
    <row r="22" spans="1:5" x14ac:dyDescent="0.25">
      <c r="A22" s="62">
        <v>2014</v>
      </c>
      <c r="B22" t="s">
        <v>23</v>
      </c>
      <c r="C22" s="18">
        <v>4.0000000000000001E-3</v>
      </c>
      <c r="D22" s="18">
        <v>1E-3</v>
      </c>
      <c r="E22" s="19">
        <v>5.0000000000000001E-3</v>
      </c>
    </row>
    <row r="23" spans="1:5" x14ac:dyDescent="0.25">
      <c r="A23" s="62">
        <v>2019</v>
      </c>
      <c r="B23" t="s">
        <v>23</v>
      </c>
      <c r="C23" s="18">
        <v>4.0000000000000001E-3</v>
      </c>
      <c r="D23" s="18">
        <v>1E-3</v>
      </c>
      <c r="E23" s="19">
        <v>6.0000000000000001E-3</v>
      </c>
    </row>
    <row r="24" spans="1:5" x14ac:dyDescent="0.25">
      <c r="A24" s="62">
        <v>2014</v>
      </c>
      <c r="B24" t="s">
        <v>24</v>
      </c>
      <c r="C24" s="18">
        <v>4.0000000000000001E-3</v>
      </c>
      <c r="D24" s="18">
        <v>2E-3</v>
      </c>
      <c r="E24" s="19">
        <v>6.0000000000000001E-3</v>
      </c>
    </row>
    <row r="25" spans="1:5" x14ac:dyDescent="0.25">
      <c r="A25" s="62">
        <v>2019</v>
      </c>
      <c r="B25" t="s">
        <v>24</v>
      </c>
      <c r="C25" s="18">
        <v>4.0000000000000001E-3</v>
      </c>
      <c r="D25" s="18">
        <v>1E-3</v>
      </c>
      <c r="E25" s="19">
        <v>7.0000000000000001E-3</v>
      </c>
    </row>
    <row r="26" spans="1:5" x14ac:dyDescent="0.25">
      <c r="A26" s="62">
        <v>2014</v>
      </c>
      <c r="B26" t="s">
        <v>25</v>
      </c>
      <c r="C26" s="18">
        <v>6.0000000000000001E-3</v>
      </c>
      <c r="D26" s="18">
        <v>3.0000000000000001E-3</v>
      </c>
      <c r="E26" s="19">
        <v>8.9999999999999993E-3</v>
      </c>
    </row>
    <row r="27" spans="1:5" x14ac:dyDescent="0.25">
      <c r="A27" s="62">
        <v>2019</v>
      </c>
      <c r="B27" t="s">
        <v>25</v>
      </c>
      <c r="C27" s="18">
        <v>6.0000000000000001E-3</v>
      </c>
      <c r="D27" s="18">
        <v>2E-3</v>
      </c>
      <c r="E27" s="19">
        <v>0.01</v>
      </c>
    </row>
    <row r="28" spans="1:5" x14ac:dyDescent="0.25">
      <c r="A28" s="62">
        <v>2014</v>
      </c>
      <c r="B28" t="s">
        <v>26</v>
      </c>
      <c r="C28" s="18">
        <v>3.0000000000000001E-3</v>
      </c>
      <c r="D28" s="18">
        <v>1E-3</v>
      </c>
      <c r="E28" s="19">
        <v>4.0000000000000001E-3</v>
      </c>
    </row>
    <row r="29" spans="1:5" x14ac:dyDescent="0.25">
      <c r="A29" s="62">
        <v>2019</v>
      </c>
      <c r="B29" t="s">
        <v>26</v>
      </c>
      <c r="C29" s="18">
        <v>3.0000000000000001E-3</v>
      </c>
      <c r="D29" s="18">
        <v>1E-3</v>
      </c>
      <c r="E29" s="19">
        <v>5.0000000000000001E-3</v>
      </c>
    </row>
    <row r="30" spans="1:5" x14ac:dyDescent="0.25">
      <c r="A30" s="62">
        <v>2014</v>
      </c>
      <c r="B30" t="s">
        <v>27</v>
      </c>
      <c r="C30" s="18">
        <v>4.0000000000000001E-3</v>
      </c>
      <c r="D30" s="18">
        <v>2E-3</v>
      </c>
      <c r="E30" s="19">
        <v>6.0000000000000001E-3</v>
      </c>
    </row>
    <row r="31" spans="1:5" x14ac:dyDescent="0.25">
      <c r="A31" s="62">
        <v>2019</v>
      </c>
      <c r="B31" t="s">
        <v>27</v>
      </c>
      <c r="C31" s="18">
        <v>4.0000000000000001E-3</v>
      </c>
      <c r="D31" s="18">
        <v>1E-3</v>
      </c>
      <c r="E31" s="19">
        <v>6.0000000000000001E-3</v>
      </c>
    </row>
    <row r="32" spans="1:5" x14ac:dyDescent="0.25">
      <c r="A32" s="62">
        <v>2014</v>
      </c>
      <c r="B32" t="s">
        <v>28</v>
      </c>
      <c r="C32" s="18">
        <v>3.0000000000000001E-3</v>
      </c>
      <c r="D32" s="18">
        <v>1E-3</v>
      </c>
      <c r="E32" s="19">
        <v>5.0000000000000001E-3</v>
      </c>
    </row>
    <row r="33" spans="1:5" x14ac:dyDescent="0.25">
      <c r="A33" s="62">
        <v>2019</v>
      </c>
      <c r="B33" t="s">
        <v>28</v>
      </c>
      <c r="C33" s="18">
        <v>4.0000000000000001E-3</v>
      </c>
      <c r="D33" s="18">
        <v>1E-3</v>
      </c>
      <c r="E33" s="19">
        <v>5.0000000000000001E-3</v>
      </c>
    </row>
    <row r="34" spans="1:5" x14ac:dyDescent="0.25">
      <c r="A34" s="62">
        <v>2014</v>
      </c>
      <c r="B34" t="s">
        <v>29</v>
      </c>
      <c r="C34" s="18">
        <v>4.0000000000000001E-3</v>
      </c>
      <c r="D34" s="18">
        <v>2E-3</v>
      </c>
      <c r="E34" s="19">
        <v>6.0000000000000001E-3</v>
      </c>
    </row>
    <row r="35" spans="1:5" x14ac:dyDescent="0.25">
      <c r="A35" s="62">
        <v>2019</v>
      </c>
      <c r="B35" t="s">
        <v>29</v>
      </c>
      <c r="C35" s="18">
        <v>4.0000000000000001E-3</v>
      </c>
      <c r="D35" s="18">
        <v>1E-3</v>
      </c>
      <c r="E35" s="19">
        <v>6.0000000000000001E-3</v>
      </c>
    </row>
    <row r="36" spans="1:5" x14ac:dyDescent="0.25">
      <c r="A36" s="62">
        <v>2014</v>
      </c>
      <c r="B36" t="s">
        <v>30</v>
      </c>
      <c r="C36" s="18">
        <v>3.0000000000000001E-3</v>
      </c>
      <c r="D36" s="18">
        <v>2E-3</v>
      </c>
      <c r="E36" s="19">
        <v>4.0000000000000001E-3</v>
      </c>
    </row>
    <row r="37" spans="1:5" x14ac:dyDescent="0.25">
      <c r="A37" s="62">
        <v>2019</v>
      </c>
      <c r="B37" t="s">
        <v>30</v>
      </c>
      <c r="C37" s="18">
        <v>3.0000000000000001E-3</v>
      </c>
      <c r="D37" s="18">
        <v>2E-3</v>
      </c>
      <c r="E37" s="19">
        <v>4.0000000000000001E-3</v>
      </c>
    </row>
    <row r="38" spans="1:5" x14ac:dyDescent="0.25">
      <c r="A38" s="62">
        <v>2014</v>
      </c>
      <c r="B38" t="s">
        <v>31</v>
      </c>
      <c r="C38" s="18">
        <v>4.0000000000000001E-3</v>
      </c>
      <c r="D38" s="18">
        <v>2E-3</v>
      </c>
      <c r="E38" s="19">
        <v>6.0000000000000001E-3</v>
      </c>
    </row>
    <row r="39" spans="1:5" x14ac:dyDescent="0.25">
      <c r="A39" s="62">
        <v>2019</v>
      </c>
      <c r="B39" t="s">
        <v>31</v>
      </c>
      <c r="C39" s="18">
        <v>4.0000000000000001E-3</v>
      </c>
      <c r="D39" s="18">
        <v>1E-3</v>
      </c>
      <c r="E39" s="19">
        <v>6.0000000000000001E-3</v>
      </c>
    </row>
    <row r="40" spans="1:5" x14ac:dyDescent="0.25">
      <c r="A40" s="62">
        <v>2014</v>
      </c>
      <c r="B40" t="s">
        <v>32</v>
      </c>
      <c r="C40" s="18">
        <v>4.0000000000000001E-3</v>
      </c>
      <c r="D40" s="18">
        <v>2E-3</v>
      </c>
      <c r="E40" s="19">
        <v>6.0000000000000001E-3</v>
      </c>
    </row>
    <row r="41" spans="1:5" x14ac:dyDescent="0.25">
      <c r="A41" s="62">
        <v>2019</v>
      </c>
      <c r="B41" t="s">
        <v>32</v>
      </c>
      <c r="C41" s="18">
        <v>4.0000000000000001E-3</v>
      </c>
      <c r="D41" s="18">
        <v>1E-3</v>
      </c>
      <c r="E41" s="19">
        <v>6.0000000000000001E-3</v>
      </c>
    </row>
    <row r="42" spans="1:5" x14ac:dyDescent="0.25">
      <c r="A42" s="62">
        <v>2014</v>
      </c>
      <c r="B42" t="s">
        <v>33</v>
      </c>
      <c r="C42" s="18">
        <v>5.0000000000000001E-3</v>
      </c>
      <c r="D42" s="18">
        <v>2E-3</v>
      </c>
      <c r="E42" s="19">
        <v>7.0000000000000001E-3</v>
      </c>
    </row>
    <row r="43" spans="1:5" x14ac:dyDescent="0.25">
      <c r="A43" s="62">
        <v>2019</v>
      </c>
      <c r="B43" t="s">
        <v>33</v>
      </c>
      <c r="C43" s="18">
        <v>5.0000000000000001E-3</v>
      </c>
      <c r="D43" s="18">
        <v>1E-3</v>
      </c>
      <c r="E43" s="19">
        <v>7.0000000000000001E-3</v>
      </c>
    </row>
    <row r="44" spans="1:5" x14ac:dyDescent="0.25">
      <c r="A44" s="62">
        <v>2014</v>
      </c>
      <c r="B44" t="s">
        <v>34</v>
      </c>
      <c r="C44" s="18">
        <v>3.0000000000000001E-3</v>
      </c>
      <c r="D44" s="18">
        <v>1E-3</v>
      </c>
      <c r="E44" s="19">
        <v>4.0000000000000001E-3</v>
      </c>
    </row>
    <row r="45" spans="1:5" x14ac:dyDescent="0.25">
      <c r="A45" s="62">
        <v>2019</v>
      </c>
      <c r="B45" t="s">
        <v>34</v>
      </c>
      <c r="C45" s="18">
        <v>3.0000000000000001E-3</v>
      </c>
      <c r="D45" s="18">
        <v>1E-3</v>
      </c>
      <c r="E45" s="19">
        <v>5.0000000000000001E-3</v>
      </c>
    </row>
    <row r="46" spans="1:5" x14ac:dyDescent="0.25">
      <c r="A46" s="62">
        <v>2014</v>
      </c>
      <c r="B46" t="s">
        <v>35</v>
      </c>
      <c r="C46" s="18">
        <v>4.0000000000000001E-3</v>
      </c>
      <c r="D46" s="18">
        <v>2E-3</v>
      </c>
      <c r="E46" s="19">
        <v>6.0000000000000001E-3</v>
      </c>
    </row>
    <row r="47" spans="1:5" x14ac:dyDescent="0.25">
      <c r="A47" s="62">
        <v>2019</v>
      </c>
      <c r="B47" t="s">
        <v>35</v>
      </c>
      <c r="C47" s="18">
        <v>4.0000000000000001E-3</v>
      </c>
      <c r="D47" s="18">
        <v>1E-3</v>
      </c>
      <c r="E47" s="19">
        <v>6.0000000000000001E-3</v>
      </c>
    </row>
    <row r="48" spans="1:5" x14ac:dyDescent="0.25">
      <c r="A48" s="62">
        <v>2014</v>
      </c>
      <c r="B48" t="s">
        <v>36</v>
      </c>
      <c r="C48" s="18">
        <v>4.0000000000000001E-3</v>
      </c>
      <c r="D48" s="18">
        <v>3.0000000000000001E-3</v>
      </c>
      <c r="E48" s="19">
        <v>6.0000000000000001E-3</v>
      </c>
    </row>
    <row r="49" spans="1:5" x14ac:dyDescent="0.25">
      <c r="A49" s="62">
        <v>2019</v>
      </c>
      <c r="B49" t="s">
        <v>36</v>
      </c>
      <c r="C49" s="18">
        <v>4.0000000000000001E-3</v>
      </c>
      <c r="D49" s="18">
        <v>3.0000000000000001E-3</v>
      </c>
      <c r="E49" s="19">
        <v>6.0000000000000001E-3</v>
      </c>
    </row>
    <row r="50" spans="1:5" x14ac:dyDescent="0.25">
      <c r="A50" s="62">
        <v>2014</v>
      </c>
      <c r="B50" t="s">
        <v>37</v>
      </c>
      <c r="C50" s="18">
        <v>4.0000000000000001E-3</v>
      </c>
      <c r="D50" s="18">
        <v>3.0000000000000001E-3</v>
      </c>
      <c r="E50" s="19">
        <v>5.0000000000000001E-3</v>
      </c>
    </row>
    <row r="51" spans="1:5" x14ac:dyDescent="0.25">
      <c r="A51" s="62">
        <v>2019</v>
      </c>
      <c r="B51" t="s">
        <v>37</v>
      </c>
      <c r="C51" s="18">
        <v>4.0000000000000001E-3</v>
      </c>
      <c r="D51" s="18">
        <v>3.0000000000000001E-3</v>
      </c>
      <c r="E51" s="19">
        <v>6.0000000000000001E-3</v>
      </c>
    </row>
    <row r="52" spans="1:5" x14ac:dyDescent="0.25">
      <c r="A52" s="62">
        <v>2014</v>
      </c>
      <c r="B52" t="s">
        <v>38</v>
      </c>
      <c r="C52" s="18">
        <v>2E-3</v>
      </c>
      <c r="D52" s="18">
        <v>1E-3</v>
      </c>
      <c r="E52" s="19">
        <v>4.0000000000000001E-3</v>
      </c>
    </row>
    <row r="53" spans="1:5" x14ac:dyDescent="0.25">
      <c r="A53" s="62">
        <v>2019</v>
      </c>
      <c r="B53" t="s">
        <v>38</v>
      </c>
      <c r="C53" s="18">
        <v>3.0000000000000001E-3</v>
      </c>
      <c r="D53" s="18">
        <v>1E-3</v>
      </c>
      <c r="E53" s="19">
        <v>4.0000000000000001E-3</v>
      </c>
    </row>
    <row r="54" spans="1:5" x14ac:dyDescent="0.25">
      <c r="A54" s="62">
        <v>2014</v>
      </c>
      <c r="B54" t="s">
        <v>39</v>
      </c>
      <c r="C54" s="18">
        <v>4.0000000000000001E-3</v>
      </c>
      <c r="D54" s="18">
        <v>2E-3</v>
      </c>
      <c r="E54" s="19">
        <v>6.0000000000000001E-3</v>
      </c>
    </row>
    <row r="55" spans="1:5" x14ac:dyDescent="0.25">
      <c r="A55" s="62">
        <v>2019</v>
      </c>
      <c r="B55" t="s">
        <v>39</v>
      </c>
      <c r="C55" s="18">
        <v>4.0000000000000001E-3</v>
      </c>
      <c r="D55" s="18">
        <v>1E-3</v>
      </c>
      <c r="E55" s="19">
        <v>7.0000000000000001E-3</v>
      </c>
    </row>
    <row r="56" spans="1:5" x14ac:dyDescent="0.25">
      <c r="A56" s="62">
        <v>2014</v>
      </c>
      <c r="B56" t="s">
        <v>40</v>
      </c>
      <c r="C56" s="18">
        <v>5.0000000000000001E-3</v>
      </c>
      <c r="D56" s="18">
        <v>2E-3</v>
      </c>
      <c r="E56" s="19">
        <v>7.0000000000000001E-3</v>
      </c>
    </row>
    <row r="57" spans="1:5" x14ac:dyDescent="0.25">
      <c r="A57" s="62">
        <v>2019</v>
      </c>
      <c r="B57" t="s">
        <v>40</v>
      </c>
      <c r="C57" s="18">
        <v>5.0000000000000001E-3</v>
      </c>
      <c r="D57" s="18">
        <v>2E-3</v>
      </c>
      <c r="E57" s="19">
        <v>8.0000000000000002E-3</v>
      </c>
    </row>
    <row r="58" spans="1:5" x14ac:dyDescent="0.25">
      <c r="A58" s="62">
        <v>2014</v>
      </c>
      <c r="B58" t="s">
        <v>41</v>
      </c>
      <c r="C58" s="18">
        <v>4.0000000000000001E-3</v>
      </c>
      <c r="D58" s="18">
        <v>1E-3</v>
      </c>
      <c r="E58" s="19">
        <v>6.0000000000000001E-3</v>
      </c>
    </row>
    <row r="59" spans="1:5" x14ac:dyDescent="0.25">
      <c r="A59" s="62">
        <v>2019</v>
      </c>
      <c r="B59" t="s">
        <v>41</v>
      </c>
      <c r="C59" s="18">
        <v>4.0000000000000001E-3</v>
      </c>
      <c r="D59" s="18">
        <v>1E-3</v>
      </c>
      <c r="E59" s="19">
        <v>6.0000000000000001E-3</v>
      </c>
    </row>
    <row r="60" spans="1:5" x14ac:dyDescent="0.25">
      <c r="A60" s="62">
        <v>2014</v>
      </c>
      <c r="B60" t="s">
        <v>42</v>
      </c>
      <c r="C60" s="18">
        <v>3.0000000000000001E-3</v>
      </c>
      <c r="D60" s="18">
        <v>1E-3</v>
      </c>
      <c r="E60" s="19">
        <v>4.0000000000000001E-3</v>
      </c>
    </row>
    <row r="61" spans="1:5" x14ac:dyDescent="0.25">
      <c r="A61" s="62">
        <v>2019</v>
      </c>
      <c r="B61" t="s">
        <v>42</v>
      </c>
      <c r="C61" s="18">
        <v>3.0000000000000001E-3</v>
      </c>
      <c r="D61" s="18">
        <v>1E-3</v>
      </c>
      <c r="E61" s="19">
        <v>5.0000000000000001E-3</v>
      </c>
    </row>
    <row r="62" spans="1:5" x14ac:dyDescent="0.25">
      <c r="A62" s="62">
        <v>2014</v>
      </c>
      <c r="B62" t="s">
        <v>43</v>
      </c>
      <c r="C62" s="18">
        <v>3.0000000000000001E-3</v>
      </c>
      <c r="D62" s="18">
        <v>1E-3</v>
      </c>
      <c r="E62" s="19">
        <v>4.0000000000000001E-3</v>
      </c>
    </row>
    <row r="63" spans="1:5" x14ac:dyDescent="0.25">
      <c r="A63" s="62">
        <v>2019</v>
      </c>
      <c r="B63" t="s">
        <v>43</v>
      </c>
      <c r="C63" s="18">
        <v>3.0000000000000001E-3</v>
      </c>
      <c r="D63" s="18">
        <v>1E-3</v>
      </c>
      <c r="E63" s="19">
        <v>4.0000000000000001E-3</v>
      </c>
    </row>
    <row r="64" spans="1:5" x14ac:dyDescent="0.25">
      <c r="A64" s="62">
        <v>2014</v>
      </c>
      <c r="B64" t="s">
        <v>44</v>
      </c>
      <c r="C64" s="18">
        <v>3.0000000000000001E-3</v>
      </c>
      <c r="D64" s="18">
        <v>1E-3</v>
      </c>
      <c r="E64" s="19">
        <v>5.0000000000000001E-3</v>
      </c>
    </row>
    <row r="65" spans="1:5" x14ac:dyDescent="0.25">
      <c r="A65" s="62">
        <v>2019</v>
      </c>
      <c r="B65" t="s">
        <v>44</v>
      </c>
      <c r="C65" s="18">
        <v>3.0000000000000001E-3</v>
      </c>
      <c r="D65" s="18">
        <v>1E-3</v>
      </c>
      <c r="E65" s="19">
        <v>5.0000000000000001E-3</v>
      </c>
    </row>
    <row r="66" spans="1:5" x14ac:dyDescent="0.25">
      <c r="A66" s="62">
        <v>2014</v>
      </c>
      <c r="B66" t="s">
        <v>45</v>
      </c>
      <c r="C66" s="18">
        <v>4.0000000000000001E-3</v>
      </c>
      <c r="D66" s="18">
        <v>3.0000000000000001E-3</v>
      </c>
      <c r="E66" s="19">
        <v>5.0000000000000001E-3</v>
      </c>
    </row>
    <row r="67" spans="1:5" x14ac:dyDescent="0.25">
      <c r="A67" s="63">
        <v>2019</v>
      </c>
      <c r="B67" s="12" t="s">
        <v>45</v>
      </c>
      <c r="C67" s="20">
        <v>4.0000000000000001E-3</v>
      </c>
      <c r="D67" s="20">
        <v>3.0000000000000001E-3</v>
      </c>
      <c r="E67" s="21">
        <v>5.0000000000000001E-3</v>
      </c>
    </row>
    <row r="69" spans="1:5" x14ac:dyDescent="0.25">
      <c r="A69" s="60" t="s">
        <v>11</v>
      </c>
    </row>
    <row r="71" spans="1:5" x14ac:dyDescent="0.25">
      <c r="A71" s="6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/>
  </sheetViews>
  <sheetFormatPr defaultColWidth="11.42578125" defaultRowHeight="15" x14ac:dyDescent="0.25"/>
  <cols>
    <col min="1" max="1" width="6.7109375" style="60" customWidth="1"/>
    <col min="2" max="2" width="17.7109375" customWidth="1"/>
    <col min="3" max="3" width="18.7109375" customWidth="1"/>
    <col min="4" max="4" width="40.5703125" customWidth="1"/>
    <col min="5" max="5" width="42.7109375" customWidth="1"/>
  </cols>
  <sheetData>
    <row r="1" spans="1:5" x14ac:dyDescent="0.25">
      <c r="A1" s="60" t="s">
        <v>12</v>
      </c>
    </row>
    <row r="3" spans="1:5" x14ac:dyDescent="0.25">
      <c r="A3" s="61" t="s">
        <v>1</v>
      </c>
      <c r="B3" s="5" t="s">
        <v>13</v>
      </c>
      <c r="C3" s="5" t="s">
        <v>3</v>
      </c>
      <c r="D3" s="5" t="s">
        <v>4</v>
      </c>
      <c r="E3" s="7" t="s">
        <v>5</v>
      </c>
    </row>
    <row r="4" spans="1:5" x14ac:dyDescent="0.25">
      <c r="A4" s="62">
        <v>2014</v>
      </c>
      <c r="B4" t="s">
        <v>14</v>
      </c>
      <c r="C4" s="14">
        <v>4.0000000000000001E-3</v>
      </c>
      <c r="D4" s="14">
        <v>1E-3</v>
      </c>
      <c r="E4" s="15">
        <v>5.0000000000000001E-3</v>
      </c>
    </row>
    <row r="5" spans="1:5" x14ac:dyDescent="0.25">
      <c r="A5" s="62">
        <v>2019</v>
      </c>
      <c r="B5" t="s">
        <v>14</v>
      </c>
      <c r="C5" s="14">
        <v>4.0000000000000001E-3</v>
      </c>
      <c r="D5" s="14">
        <v>1E-3</v>
      </c>
      <c r="E5" s="15">
        <v>6.0000000000000001E-3</v>
      </c>
    </row>
    <row r="6" spans="1:5" x14ac:dyDescent="0.25">
      <c r="A6" s="62">
        <v>2014</v>
      </c>
      <c r="B6" t="s">
        <v>15</v>
      </c>
      <c r="C6" s="14">
        <v>5.0000000000000001E-3</v>
      </c>
      <c r="D6" s="14">
        <v>2E-3</v>
      </c>
      <c r="E6" s="15">
        <v>7.0000000000000001E-3</v>
      </c>
    </row>
    <row r="7" spans="1:5" x14ac:dyDescent="0.25">
      <c r="A7" s="62">
        <v>2019</v>
      </c>
      <c r="B7" t="s">
        <v>15</v>
      </c>
      <c r="C7" s="14">
        <v>5.0000000000000001E-3</v>
      </c>
      <c r="D7" s="14">
        <v>1E-3</v>
      </c>
      <c r="E7" s="15">
        <v>8.0000000000000002E-3</v>
      </c>
    </row>
    <row r="8" spans="1:5" x14ac:dyDescent="0.25">
      <c r="A8" s="62">
        <v>2014</v>
      </c>
      <c r="B8" t="s">
        <v>16</v>
      </c>
      <c r="C8" s="14">
        <v>5.0000000000000001E-3</v>
      </c>
      <c r="D8" s="14">
        <v>2E-3</v>
      </c>
      <c r="E8" s="15">
        <v>7.0000000000000001E-3</v>
      </c>
    </row>
    <row r="9" spans="1:5" x14ac:dyDescent="0.25">
      <c r="A9" s="62">
        <v>2019</v>
      </c>
      <c r="B9" t="s">
        <v>16</v>
      </c>
      <c r="C9" s="14">
        <v>5.0000000000000001E-3</v>
      </c>
      <c r="D9" s="14">
        <v>2E-3</v>
      </c>
      <c r="E9" s="15">
        <v>7.0000000000000001E-3</v>
      </c>
    </row>
    <row r="10" spans="1:5" x14ac:dyDescent="0.25">
      <c r="A10" s="62">
        <v>2014</v>
      </c>
      <c r="B10" t="s">
        <v>17</v>
      </c>
      <c r="C10" s="14">
        <v>5.0000000000000001E-3</v>
      </c>
      <c r="D10" s="14">
        <v>2E-3</v>
      </c>
      <c r="E10" s="15">
        <v>7.0000000000000001E-3</v>
      </c>
    </row>
    <row r="11" spans="1:5" x14ac:dyDescent="0.25">
      <c r="A11" s="62">
        <v>2019</v>
      </c>
      <c r="B11" t="s">
        <v>17</v>
      </c>
      <c r="C11" s="14">
        <v>5.0000000000000001E-3</v>
      </c>
      <c r="D11" s="14">
        <v>2E-3</v>
      </c>
      <c r="E11" s="15">
        <v>8.0000000000000002E-3</v>
      </c>
    </row>
    <row r="12" spans="1:5" x14ac:dyDescent="0.25">
      <c r="A12" s="62">
        <v>2014</v>
      </c>
      <c r="B12" t="s">
        <v>18</v>
      </c>
      <c r="C12" s="14">
        <v>3.0000000000000001E-3</v>
      </c>
      <c r="D12" s="14">
        <v>1E-3</v>
      </c>
      <c r="E12" s="15">
        <v>4.0000000000000001E-3</v>
      </c>
    </row>
    <row r="13" spans="1:5" x14ac:dyDescent="0.25">
      <c r="A13" s="62">
        <v>2019</v>
      </c>
      <c r="B13" t="s">
        <v>18</v>
      </c>
      <c r="C13" s="14">
        <v>3.0000000000000001E-3</v>
      </c>
      <c r="D13" s="14">
        <v>1E-3</v>
      </c>
      <c r="E13" s="15">
        <v>5.0000000000000001E-3</v>
      </c>
    </row>
    <row r="14" spans="1:5" x14ac:dyDescent="0.25">
      <c r="A14" s="62">
        <v>2014</v>
      </c>
      <c r="B14" t="s">
        <v>19</v>
      </c>
      <c r="C14" s="14">
        <v>5.0000000000000001E-3</v>
      </c>
      <c r="D14" s="14">
        <v>2E-3</v>
      </c>
      <c r="E14" s="15">
        <v>8.0000000000000002E-3</v>
      </c>
    </row>
    <row r="15" spans="1:5" x14ac:dyDescent="0.25">
      <c r="A15" s="62">
        <v>2019</v>
      </c>
      <c r="B15" t="s">
        <v>19</v>
      </c>
      <c r="C15" s="14">
        <v>6.0000000000000001E-3</v>
      </c>
      <c r="D15" s="14">
        <v>2E-3</v>
      </c>
      <c r="E15" s="15">
        <v>8.9999999999999993E-3</v>
      </c>
    </row>
    <row r="16" spans="1:5" x14ac:dyDescent="0.25">
      <c r="A16" s="62">
        <v>2014</v>
      </c>
      <c r="B16" t="s">
        <v>20</v>
      </c>
      <c r="C16" s="14">
        <v>4.0000000000000001E-3</v>
      </c>
      <c r="D16" s="14">
        <v>2E-3</v>
      </c>
      <c r="E16" s="15">
        <v>6.0000000000000001E-3</v>
      </c>
    </row>
    <row r="17" spans="1:5" x14ac:dyDescent="0.25">
      <c r="A17" s="62">
        <v>2019</v>
      </c>
      <c r="B17" t="s">
        <v>20</v>
      </c>
      <c r="C17" s="14">
        <v>4.0000000000000001E-3</v>
      </c>
      <c r="D17" s="14">
        <v>1E-3</v>
      </c>
      <c r="E17" s="15">
        <v>6.0000000000000001E-3</v>
      </c>
    </row>
    <row r="18" spans="1:5" x14ac:dyDescent="0.25">
      <c r="A18" s="62">
        <v>2014</v>
      </c>
      <c r="B18" t="s">
        <v>21</v>
      </c>
      <c r="C18" s="14">
        <v>5.0000000000000001E-3</v>
      </c>
      <c r="D18" s="14">
        <v>2E-3</v>
      </c>
      <c r="E18" s="15">
        <v>8.0000000000000002E-3</v>
      </c>
    </row>
    <row r="19" spans="1:5" x14ac:dyDescent="0.25">
      <c r="A19" s="62">
        <v>2019</v>
      </c>
      <c r="B19" t="s">
        <v>21</v>
      </c>
      <c r="C19" s="14">
        <v>5.0000000000000001E-3</v>
      </c>
      <c r="D19" s="14">
        <v>2E-3</v>
      </c>
      <c r="E19" s="15">
        <v>8.0000000000000002E-3</v>
      </c>
    </row>
    <row r="20" spans="1:5" x14ac:dyDescent="0.25">
      <c r="A20" s="62">
        <v>2014</v>
      </c>
      <c r="B20" t="s">
        <v>22</v>
      </c>
      <c r="C20" s="14">
        <v>4.0000000000000001E-3</v>
      </c>
      <c r="D20" s="14">
        <v>3.0000000000000001E-3</v>
      </c>
      <c r="E20" s="15">
        <v>6.0000000000000001E-3</v>
      </c>
    </row>
    <row r="21" spans="1:5" x14ac:dyDescent="0.25">
      <c r="A21" s="62">
        <v>2019</v>
      </c>
      <c r="B21" t="s">
        <v>22</v>
      </c>
      <c r="C21" s="14">
        <v>5.0000000000000001E-3</v>
      </c>
      <c r="D21" s="14">
        <v>3.0000000000000001E-3</v>
      </c>
      <c r="E21" s="15">
        <v>6.0000000000000001E-3</v>
      </c>
    </row>
    <row r="22" spans="1:5" x14ac:dyDescent="0.25">
      <c r="A22" s="62">
        <v>2014</v>
      </c>
      <c r="B22" t="s">
        <v>23</v>
      </c>
      <c r="C22" s="14">
        <v>4.0000000000000001E-3</v>
      </c>
      <c r="D22" s="14">
        <v>1E-3</v>
      </c>
      <c r="E22" s="15">
        <v>6.0000000000000001E-3</v>
      </c>
    </row>
    <row r="23" spans="1:5" x14ac:dyDescent="0.25">
      <c r="A23" s="62">
        <v>2019</v>
      </c>
      <c r="B23" t="s">
        <v>23</v>
      </c>
      <c r="C23" s="14">
        <v>4.0000000000000001E-3</v>
      </c>
      <c r="D23" s="14">
        <v>1E-3</v>
      </c>
      <c r="E23" s="15">
        <v>6.0000000000000001E-3</v>
      </c>
    </row>
    <row r="24" spans="1:5" x14ac:dyDescent="0.25">
      <c r="A24" s="62">
        <v>2014</v>
      </c>
      <c r="B24" t="s">
        <v>24</v>
      </c>
      <c r="C24" s="14">
        <v>5.0000000000000001E-3</v>
      </c>
      <c r="D24" s="14">
        <v>2E-3</v>
      </c>
      <c r="E24" s="15">
        <v>7.0000000000000001E-3</v>
      </c>
    </row>
    <row r="25" spans="1:5" x14ac:dyDescent="0.25">
      <c r="A25" s="62">
        <v>2019</v>
      </c>
      <c r="B25" t="s">
        <v>24</v>
      </c>
      <c r="C25" s="14">
        <v>5.0000000000000001E-3</v>
      </c>
      <c r="D25" s="14">
        <v>1E-3</v>
      </c>
      <c r="E25" s="15">
        <v>8.0000000000000002E-3</v>
      </c>
    </row>
    <row r="26" spans="1:5" x14ac:dyDescent="0.25">
      <c r="A26" s="62">
        <v>2014</v>
      </c>
      <c r="B26" t="s">
        <v>25</v>
      </c>
      <c r="C26" s="14">
        <v>7.0000000000000001E-3</v>
      </c>
      <c r="D26" s="14">
        <v>3.0000000000000001E-3</v>
      </c>
      <c r="E26" s="15">
        <v>0.01</v>
      </c>
    </row>
    <row r="27" spans="1:5" x14ac:dyDescent="0.25">
      <c r="A27" s="62">
        <v>2019</v>
      </c>
      <c r="B27" t="s">
        <v>25</v>
      </c>
      <c r="C27" s="14">
        <v>7.0000000000000001E-3</v>
      </c>
      <c r="D27" s="14">
        <v>2E-3</v>
      </c>
      <c r="E27" s="15">
        <v>0.01</v>
      </c>
    </row>
    <row r="28" spans="1:5" x14ac:dyDescent="0.25">
      <c r="A28" s="62">
        <v>2014</v>
      </c>
      <c r="B28" t="s">
        <v>26</v>
      </c>
      <c r="C28" s="14">
        <v>3.0000000000000001E-3</v>
      </c>
      <c r="D28" s="14">
        <v>1E-3</v>
      </c>
      <c r="E28" s="15">
        <v>4.0000000000000001E-3</v>
      </c>
    </row>
    <row r="29" spans="1:5" x14ac:dyDescent="0.25">
      <c r="A29" s="62">
        <v>2019</v>
      </c>
      <c r="B29" t="s">
        <v>26</v>
      </c>
      <c r="C29" s="14">
        <v>3.0000000000000001E-3</v>
      </c>
      <c r="D29" s="14">
        <v>1E-3</v>
      </c>
      <c r="E29" s="15">
        <v>5.0000000000000001E-3</v>
      </c>
    </row>
    <row r="30" spans="1:5" x14ac:dyDescent="0.25">
      <c r="A30" s="62">
        <v>2014</v>
      </c>
      <c r="B30" t="s">
        <v>27</v>
      </c>
      <c r="C30" s="14">
        <v>4.0000000000000001E-3</v>
      </c>
      <c r="D30" s="14">
        <v>2E-3</v>
      </c>
      <c r="E30" s="15">
        <v>6.0000000000000001E-3</v>
      </c>
    </row>
    <row r="31" spans="1:5" x14ac:dyDescent="0.25">
      <c r="A31" s="62">
        <v>2019</v>
      </c>
      <c r="B31" t="s">
        <v>27</v>
      </c>
      <c r="C31" s="14">
        <v>5.0000000000000001E-3</v>
      </c>
      <c r="D31" s="14">
        <v>1E-3</v>
      </c>
      <c r="E31" s="15">
        <v>7.0000000000000001E-3</v>
      </c>
    </row>
    <row r="32" spans="1:5" x14ac:dyDescent="0.25">
      <c r="A32" s="62">
        <v>2014</v>
      </c>
      <c r="B32" t="s">
        <v>28</v>
      </c>
      <c r="C32" s="14">
        <v>3.0000000000000001E-3</v>
      </c>
      <c r="D32" s="14">
        <v>1E-3</v>
      </c>
      <c r="E32" s="15">
        <v>5.0000000000000001E-3</v>
      </c>
    </row>
    <row r="33" spans="1:5" x14ac:dyDescent="0.25">
      <c r="A33" s="62">
        <v>2019</v>
      </c>
      <c r="B33" t="s">
        <v>28</v>
      </c>
      <c r="C33" s="14">
        <v>4.0000000000000001E-3</v>
      </c>
      <c r="D33" s="14">
        <v>1E-3</v>
      </c>
      <c r="E33" s="15">
        <v>6.0000000000000001E-3</v>
      </c>
    </row>
    <row r="34" spans="1:5" x14ac:dyDescent="0.25">
      <c r="A34" s="62">
        <v>2014</v>
      </c>
      <c r="B34" t="s">
        <v>29</v>
      </c>
      <c r="C34" s="14">
        <v>4.0000000000000001E-3</v>
      </c>
      <c r="D34" s="14">
        <v>2E-3</v>
      </c>
      <c r="E34" s="15">
        <v>6.0000000000000001E-3</v>
      </c>
    </row>
    <row r="35" spans="1:5" x14ac:dyDescent="0.25">
      <c r="A35" s="62">
        <v>2019</v>
      </c>
      <c r="B35" t="s">
        <v>29</v>
      </c>
      <c r="C35" s="14">
        <v>4.0000000000000001E-3</v>
      </c>
      <c r="D35" s="14">
        <v>1E-3</v>
      </c>
      <c r="E35" s="15">
        <v>6.0000000000000001E-3</v>
      </c>
    </row>
    <row r="36" spans="1:5" x14ac:dyDescent="0.25">
      <c r="A36" s="62">
        <v>2014</v>
      </c>
      <c r="B36" t="s">
        <v>30</v>
      </c>
      <c r="C36" s="14">
        <v>3.0000000000000001E-3</v>
      </c>
      <c r="D36" s="14">
        <v>2E-3</v>
      </c>
      <c r="E36" s="15">
        <v>4.0000000000000001E-3</v>
      </c>
    </row>
    <row r="37" spans="1:5" x14ac:dyDescent="0.25">
      <c r="A37" s="62">
        <v>2019</v>
      </c>
      <c r="B37" t="s">
        <v>30</v>
      </c>
      <c r="C37" s="14">
        <v>3.0000000000000001E-3</v>
      </c>
      <c r="D37" s="14">
        <v>2E-3</v>
      </c>
      <c r="E37" s="15">
        <v>4.0000000000000001E-3</v>
      </c>
    </row>
    <row r="38" spans="1:5" x14ac:dyDescent="0.25">
      <c r="A38" s="62">
        <v>2014</v>
      </c>
      <c r="B38" t="s">
        <v>31</v>
      </c>
      <c r="C38" s="14">
        <v>4.0000000000000001E-3</v>
      </c>
      <c r="D38" s="14">
        <v>2E-3</v>
      </c>
      <c r="E38" s="15">
        <v>6.0000000000000001E-3</v>
      </c>
    </row>
    <row r="39" spans="1:5" x14ac:dyDescent="0.25">
      <c r="A39" s="62">
        <v>2019</v>
      </c>
      <c r="B39" t="s">
        <v>31</v>
      </c>
      <c r="C39" s="14">
        <v>4.0000000000000001E-3</v>
      </c>
      <c r="D39" s="14">
        <v>1E-3</v>
      </c>
      <c r="E39" s="15">
        <v>6.0000000000000001E-3</v>
      </c>
    </row>
    <row r="40" spans="1:5" x14ac:dyDescent="0.25">
      <c r="A40" s="62">
        <v>2014</v>
      </c>
      <c r="B40" t="s">
        <v>32</v>
      </c>
      <c r="C40" s="14">
        <v>5.0000000000000001E-3</v>
      </c>
      <c r="D40" s="14">
        <v>2E-3</v>
      </c>
      <c r="E40" s="15">
        <v>7.0000000000000001E-3</v>
      </c>
    </row>
    <row r="41" spans="1:5" x14ac:dyDescent="0.25">
      <c r="A41" s="62">
        <v>2019</v>
      </c>
      <c r="B41" t="s">
        <v>32</v>
      </c>
      <c r="C41" s="14">
        <v>5.0000000000000001E-3</v>
      </c>
      <c r="D41" s="14">
        <v>1E-3</v>
      </c>
      <c r="E41" s="15">
        <v>7.0000000000000001E-3</v>
      </c>
    </row>
    <row r="42" spans="1:5" x14ac:dyDescent="0.25">
      <c r="A42" s="62">
        <v>2014</v>
      </c>
      <c r="B42" t="s">
        <v>33</v>
      </c>
      <c r="C42" s="14">
        <v>5.0000000000000001E-3</v>
      </c>
      <c r="D42" s="14">
        <v>2E-3</v>
      </c>
      <c r="E42" s="15">
        <v>7.0000000000000001E-3</v>
      </c>
    </row>
    <row r="43" spans="1:5" x14ac:dyDescent="0.25">
      <c r="A43" s="62">
        <v>2019</v>
      </c>
      <c r="B43" t="s">
        <v>33</v>
      </c>
      <c r="C43" s="14">
        <v>5.0000000000000001E-3</v>
      </c>
      <c r="D43" s="14">
        <v>1E-3</v>
      </c>
      <c r="E43" s="15">
        <v>8.0000000000000002E-3</v>
      </c>
    </row>
    <row r="44" spans="1:5" x14ac:dyDescent="0.25">
      <c r="A44" s="62">
        <v>2014</v>
      </c>
      <c r="B44" t="s">
        <v>34</v>
      </c>
      <c r="C44" s="14">
        <v>3.0000000000000001E-3</v>
      </c>
      <c r="D44" s="14">
        <v>1E-3</v>
      </c>
      <c r="E44" s="15">
        <v>4.0000000000000001E-3</v>
      </c>
    </row>
    <row r="45" spans="1:5" x14ac:dyDescent="0.25">
      <c r="A45" s="62">
        <v>2019</v>
      </c>
      <c r="B45" t="s">
        <v>34</v>
      </c>
      <c r="C45" s="14">
        <v>3.0000000000000001E-3</v>
      </c>
      <c r="D45" s="14">
        <v>1E-3</v>
      </c>
      <c r="E45" s="15">
        <v>5.0000000000000001E-3</v>
      </c>
    </row>
    <row r="46" spans="1:5" x14ac:dyDescent="0.25">
      <c r="A46" s="62">
        <v>2014</v>
      </c>
      <c r="B46" t="s">
        <v>35</v>
      </c>
      <c r="C46" s="14">
        <v>4.0000000000000001E-3</v>
      </c>
      <c r="D46" s="14">
        <v>2E-3</v>
      </c>
      <c r="E46" s="15">
        <v>6.0000000000000001E-3</v>
      </c>
    </row>
    <row r="47" spans="1:5" x14ac:dyDescent="0.25">
      <c r="A47" s="62">
        <v>2019</v>
      </c>
      <c r="B47" t="s">
        <v>35</v>
      </c>
      <c r="C47" s="14">
        <v>4.0000000000000001E-3</v>
      </c>
      <c r="D47" s="14">
        <v>1E-3</v>
      </c>
      <c r="E47" s="15">
        <v>6.0000000000000001E-3</v>
      </c>
    </row>
    <row r="48" spans="1:5" x14ac:dyDescent="0.25">
      <c r="A48" s="62">
        <v>2014</v>
      </c>
      <c r="B48" t="s">
        <v>36</v>
      </c>
      <c r="C48" s="14">
        <v>4.0000000000000001E-3</v>
      </c>
      <c r="D48" s="14">
        <v>3.0000000000000001E-3</v>
      </c>
      <c r="E48" s="15">
        <v>6.0000000000000001E-3</v>
      </c>
    </row>
    <row r="49" spans="1:5" x14ac:dyDescent="0.25">
      <c r="A49" s="62">
        <v>2019</v>
      </c>
      <c r="B49" t="s">
        <v>36</v>
      </c>
      <c r="C49" s="14">
        <v>4.0000000000000001E-3</v>
      </c>
      <c r="D49" s="14">
        <v>3.0000000000000001E-3</v>
      </c>
      <c r="E49" s="15">
        <v>6.0000000000000001E-3</v>
      </c>
    </row>
    <row r="50" spans="1:5" x14ac:dyDescent="0.25">
      <c r="A50" s="62">
        <v>2014</v>
      </c>
      <c r="B50" t="s">
        <v>37</v>
      </c>
      <c r="C50" s="14">
        <v>4.0000000000000001E-3</v>
      </c>
      <c r="D50" s="14">
        <v>3.0000000000000001E-3</v>
      </c>
      <c r="E50" s="15">
        <v>6.0000000000000001E-3</v>
      </c>
    </row>
    <row r="51" spans="1:5" x14ac:dyDescent="0.25">
      <c r="A51" s="62">
        <v>2019</v>
      </c>
      <c r="B51" t="s">
        <v>37</v>
      </c>
      <c r="C51" s="14">
        <v>5.0000000000000001E-3</v>
      </c>
      <c r="D51" s="14">
        <v>3.0000000000000001E-3</v>
      </c>
      <c r="E51" s="15">
        <v>6.0000000000000001E-3</v>
      </c>
    </row>
    <row r="52" spans="1:5" x14ac:dyDescent="0.25">
      <c r="A52" s="62">
        <v>2014</v>
      </c>
      <c r="B52" t="s">
        <v>38</v>
      </c>
      <c r="C52" s="14">
        <v>3.0000000000000001E-3</v>
      </c>
      <c r="D52" s="14">
        <v>1E-3</v>
      </c>
      <c r="E52" s="15">
        <v>4.0000000000000001E-3</v>
      </c>
    </row>
    <row r="53" spans="1:5" x14ac:dyDescent="0.25">
      <c r="A53" s="62">
        <v>2019</v>
      </c>
      <c r="B53" t="s">
        <v>38</v>
      </c>
      <c r="C53" s="14">
        <v>3.0000000000000001E-3</v>
      </c>
      <c r="D53" s="14">
        <v>1E-3</v>
      </c>
      <c r="E53" s="15">
        <v>5.0000000000000001E-3</v>
      </c>
    </row>
    <row r="54" spans="1:5" x14ac:dyDescent="0.25">
      <c r="A54" s="62">
        <v>2014</v>
      </c>
      <c r="B54" t="s">
        <v>39</v>
      </c>
      <c r="C54" s="14">
        <v>4.0000000000000001E-3</v>
      </c>
      <c r="D54" s="14">
        <v>2E-3</v>
      </c>
      <c r="E54" s="15">
        <v>7.0000000000000001E-3</v>
      </c>
    </row>
    <row r="55" spans="1:5" x14ac:dyDescent="0.25">
      <c r="A55" s="62">
        <v>2019</v>
      </c>
      <c r="B55" t="s">
        <v>39</v>
      </c>
      <c r="C55" s="14">
        <v>5.0000000000000001E-3</v>
      </c>
      <c r="D55" s="14">
        <v>2E-3</v>
      </c>
      <c r="E55" s="15">
        <v>7.0000000000000001E-3</v>
      </c>
    </row>
    <row r="56" spans="1:5" x14ac:dyDescent="0.25">
      <c r="A56" s="62">
        <v>2014</v>
      </c>
      <c r="B56" t="s">
        <v>40</v>
      </c>
      <c r="C56" s="14">
        <v>5.0000000000000001E-3</v>
      </c>
      <c r="D56" s="14">
        <v>2E-3</v>
      </c>
      <c r="E56" s="15">
        <v>8.0000000000000002E-3</v>
      </c>
    </row>
    <row r="57" spans="1:5" x14ac:dyDescent="0.25">
      <c r="A57" s="62">
        <v>2019</v>
      </c>
      <c r="B57" t="s">
        <v>40</v>
      </c>
      <c r="C57" s="14">
        <v>6.0000000000000001E-3</v>
      </c>
      <c r="D57" s="14">
        <v>2E-3</v>
      </c>
      <c r="E57" s="15">
        <v>8.0000000000000002E-3</v>
      </c>
    </row>
    <row r="58" spans="1:5" x14ac:dyDescent="0.25">
      <c r="A58" s="62">
        <v>2014</v>
      </c>
      <c r="B58" t="s">
        <v>41</v>
      </c>
      <c r="C58" s="14">
        <v>4.0000000000000001E-3</v>
      </c>
      <c r="D58" s="14">
        <v>2E-3</v>
      </c>
      <c r="E58" s="15">
        <v>6.0000000000000001E-3</v>
      </c>
    </row>
    <row r="59" spans="1:5" x14ac:dyDescent="0.25">
      <c r="A59" s="62">
        <v>2019</v>
      </c>
      <c r="B59" t="s">
        <v>41</v>
      </c>
      <c r="C59" s="14">
        <v>4.0000000000000001E-3</v>
      </c>
      <c r="D59" s="14">
        <v>1E-3</v>
      </c>
      <c r="E59" s="15">
        <v>7.0000000000000001E-3</v>
      </c>
    </row>
    <row r="60" spans="1:5" x14ac:dyDescent="0.25">
      <c r="A60" s="62">
        <v>2014</v>
      </c>
      <c r="B60" t="s">
        <v>42</v>
      </c>
      <c r="C60" s="14">
        <v>3.0000000000000001E-3</v>
      </c>
      <c r="D60" s="14">
        <v>1E-3</v>
      </c>
      <c r="E60" s="15">
        <v>4.0000000000000001E-3</v>
      </c>
    </row>
    <row r="61" spans="1:5" x14ac:dyDescent="0.25">
      <c r="A61" s="62">
        <v>2019</v>
      </c>
      <c r="B61" t="s">
        <v>42</v>
      </c>
      <c r="C61" s="14">
        <v>3.0000000000000001E-3</v>
      </c>
      <c r="D61" s="14">
        <v>1E-3</v>
      </c>
      <c r="E61" s="15">
        <v>5.0000000000000001E-3</v>
      </c>
    </row>
    <row r="62" spans="1:5" x14ac:dyDescent="0.25">
      <c r="A62" s="62">
        <v>2014</v>
      </c>
      <c r="B62" t="s">
        <v>43</v>
      </c>
      <c r="C62" s="14">
        <v>3.0000000000000001E-3</v>
      </c>
      <c r="D62" s="14">
        <v>2E-3</v>
      </c>
      <c r="E62" s="15">
        <v>4.0000000000000001E-3</v>
      </c>
    </row>
    <row r="63" spans="1:5" x14ac:dyDescent="0.25">
      <c r="A63" s="62">
        <v>2019</v>
      </c>
      <c r="B63" t="s">
        <v>43</v>
      </c>
      <c r="C63" s="14">
        <v>3.0000000000000001E-3</v>
      </c>
      <c r="D63" s="14">
        <v>1E-3</v>
      </c>
      <c r="E63" s="15">
        <v>4.0000000000000001E-3</v>
      </c>
    </row>
    <row r="64" spans="1:5" x14ac:dyDescent="0.25">
      <c r="A64" s="62">
        <v>2014</v>
      </c>
      <c r="B64" t="s">
        <v>44</v>
      </c>
      <c r="C64" s="14">
        <v>3.0000000000000001E-3</v>
      </c>
      <c r="D64" s="14">
        <v>1E-3</v>
      </c>
      <c r="E64" s="15">
        <v>5.0000000000000001E-3</v>
      </c>
    </row>
    <row r="65" spans="1:5" x14ac:dyDescent="0.25">
      <c r="A65" s="62">
        <v>2019</v>
      </c>
      <c r="B65" t="s">
        <v>44</v>
      </c>
      <c r="C65" s="14">
        <v>4.0000000000000001E-3</v>
      </c>
      <c r="D65" s="14">
        <v>1E-3</v>
      </c>
      <c r="E65" s="15">
        <v>5.0000000000000001E-3</v>
      </c>
    </row>
    <row r="66" spans="1:5" x14ac:dyDescent="0.25">
      <c r="A66" s="62">
        <v>2014</v>
      </c>
      <c r="B66" t="s">
        <v>45</v>
      </c>
      <c r="C66" s="14">
        <v>4.0000000000000001E-3</v>
      </c>
      <c r="D66" s="14">
        <v>3.0000000000000001E-3</v>
      </c>
      <c r="E66" s="15">
        <v>5.0000000000000001E-3</v>
      </c>
    </row>
    <row r="67" spans="1:5" x14ac:dyDescent="0.25">
      <c r="A67" s="63">
        <v>2019</v>
      </c>
      <c r="B67" s="12" t="s">
        <v>45</v>
      </c>
      <c r="C67" s="16">
        <v>4.0000000000000001E-3</v>
      </c>
      <c r="D67" s="16">
        <v>3.0000000000000001E-3</v>
      </c>
      <c r="E67" s="17">
        <v>5.0000000000000001E-3</v>
      </c>
    </row>
    <row r="69" spans="1:5" x14ac:dyDescent="0.25">
      <c r="A69" s="60" t="s">
        <v>11</v>
      </c>
    </row>
    <row r="71" spans="1:5" x14ac:dyDescent="0.25">
      <c r="A71" s="6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ColWidth="11.42578125" defaultRowHeight="15" x14ac:dyDescent="0.25"/>
  <cols>
    <col min="1" max="1" width="6.7109375" style="60" customWidth="1"/>
    <col min="2" max="3" width="27.7109375" customWidth="1"/>
  </cols>
  <sheetData>
    <row r="1" spans="1:3" x14ac:dyDescent="0.25">
      <c r="A1" s="60" t="s">
        <v>47</v>
      </c>
    </row>
    <row r="3" spans="1:3" x14ac:dyDescent="0.25">
      <c r="A3" s="61" t="s">
        <v>1</v>
      </c>
      <c r="B3" s="5" t="s">
        <v>48</v>
      </c>
      <c r="C3" s="7" t="s">
        <v>49</v>
      </c>
    </row>
    <row r="4" spans="1:3" x14ac:dyDescent="0.25">
      <c r="A4" s="62">
        <v>2014</v>
      </c>
      <c r="B4" s="54">
        <v>348</v>
      </c>
      <c r="C4" s="50">
        <v>1263</v>
      </c>
    </row>
    <row r="5" spans="1:3" x14ac:dyDescent="0.25">
      <c r="A5" s="62">
        <v>2015</v>
      </c>
      <c r="B5" s="54">
        <v>340</v>
      </c>
      <c r="C5" s="50">
        <v>1169</v>
      </c>
    </row>
    <row r="6" spans="1:3" x14ac:dyDescent="0.25">
      <c r="A6" s="62">
        <v>2016</v>
      </c>
      <c r="B6" s="54">
        <v>330</v>
      </c>
      <c r="C6" s="50">
        <v>1104</v>
      </c>
    </row>
    <row r="7" spans="1:3" x14ac:dyDescent="0.25">
      <c r="A7" s="62">
        <v>2017</v>
      </c>
      <c r="B7" s="54">
        <v>320</v>
      </c>
      <c r="C7" s="50">
        <v>1031</v>
      </c>
    </row>
    <row r="8" spans="1:3" x14ac:dyDescent="0.25">
      <c r="A8" s="62">
        <v>2018</v>
      </c>
      <c r="B8" s="54">
        <v>309</v>
      </c>
      <c r="C8" s="50">
        <v>970</v>
      </c>
    </row>
    <row r="9" spans="1:3" x14ac:dyDescent="0.25">
      <c r="A9" s="62">
        <v>2019</v>
      </c>
      <c r="B9" s="54">
        <v>302</v>
      </c>
      <c r="C9" s="50">
        <v>942</v>
      </c>
    </row>
    <row r="10" spans="1:3" x14ac:dyDescent="0.25">
      <c r="A10" s="62">
        <v>2020</v>
      </c>
      <c r="B10" s="54">
        <v>270</v>
      </c>
      <c r="C10" s="50">
        <v>815</v>
      </c>
    </row>
    <row r="11" spans="1:3" x14ac:dyDescent="0.25">
      <c r="A11" s="63">
        <v>2021</v>
      </c>
      <c r="B11" s="57">
        <v>266</v>
      </c>
      <c r="C11" s="52">
        <v>818</v>
      </c>
    </row>
    <row r="13" spans="1:3" x14ac:dyDescent="0.25">
      <c r="A13" s="60" t="s">
        <v>50</v>
      </c>
    </row>
    <row r="15" spans="1:3" x14ac:dyDescent="0.25">
      <c r="A15" s="6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defaultColWidth="11.42578125" defaultRowHeight="15" x14ac:dyDescent="0.25"/>
  <cols>
    <col min="1" max="1" width="6.7109375" style="60" customWidth="1"/>
    <col min="2" max="2" width="31.7109375" customWidth="1"/>
  </cols>
  <sheetData>
    <row r="1" spans="1:2" x14ac:dyDescent="0.25">
      <c r="A1" s="60" t="s">
        <v>51</v>
      </c>
    </row>
    <row r="3" spans="1:2" x14ac:dyDescent="0.25">
      <c r="A3" s="61" t="s">
        <v>1</v>
      </c>
      <c r="B3" s="7" t="s">
        <v>52</v>
      </c>
    </row>
    <row r="4" spans="1:2" x14ac:dyDescent="0.25">
      <c r="A4" s="62">
        <v>2014</v>
      </c>
      <c r="B4" s="51">
        <v>152.80000000000001</v>
      </c>
    </row>
    <row r="5" spans="1:2" x14ac:dyDescent="0.25">
      <c r="A5" s="62">
        <v>2015</v>
      </c>
      <c r="B5" s="51">
        <v>154.1</v>
      </c>
    </row>
    <row r="6" spans="1:2" x14ac:dyDescent="0.25">
      <c r="A6" s="62">
        <v>2016</v>
      </c>
      <c r="B6" s="51">
        <v>159.6</v>
      </c>
    </row>
    <row r="7" spans="1:2" x14ac:dyDescent="0.25">
      <c r="A7" s="62">
        <v>2017</v>
      </c>
      <c r="B7" s="51">
        <v>157.9</v>
      </c>
    </row>
    <row r="8" spans="1:2" x14ac:dyDescent="0.25">
      <c r="A8" s="62">
        <v>2018</v>
      </c>
      <c r="B8" s="51">
        <v>170.2</v>
      </c>
    </row>
    <row r="9" spans="1:2" x14ac:dyDescent="0.25">
      <c r="A9" s="62">
        <v>2019</v>
      </c>
      <c r="B9" s="51">
        <v>175.8</v>
      </c>
    </row>
    <row r="10" spans="1:2" x14ac:dyDescent="0.25">
      <c r="A10" s="62">
        <v>2020</v>
      </c>
      <c r="B10" s="51">
        <v>137.6</v>
      </c>
    </row>
    <row r="11" spans="1:2" x14ac:dyDescent="0.25">
      <c r="A11" s="63">
        <v>2021</v>
      </c>
      <c r="B11" s="53">
        <v>167.2</v>
      </c>
    </row>
    <row r="13" spans="1:2" x14ac:dyDescent="0.25">
      <c r="A13" s="60" t="s">
        <v>50</v>
      </c>
    </row>
    <row r="26" spans="1:1" x14ac:dyDescent="0.25">
      <c r="A26" s="60" t="s">
        <v>53</v>
      </c>
    </row>
    <row r="27" spans="1:1" x14ac:dyDescent="0.25">
      <c r="A27" s="60" t="s">
        <v>54</v>
      </c>
    </row>
    <row r="29" spans="1:1" x14ac:dyDescent="0.25">
      <c r="A29" s="6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workbookViewId="0"/>
  </sheetViews>
  <sheetFormatPr defaultColWidth="11.42578125" defaultRowHeight="15" x14ac:dyDescent="0.25"/>
  <cols>
    <col min="1" max="1" width="6.7109375" style="60" customWidth="1"/>
    <col min="2" max="2" width="43.7109375" customWidth="1"/>
    <col min="3" max="3" width="27.7109375" customWidth="1"/>
  </cols>
  <sheetData>
    <row r="1" spans="1:3" x14ac:dyDescent="0.25">
      <c r="A1" s="60" t="s">
        <v>55</v>
      </c>
    </row>
    <row r="3" spans="1:3" x14ac:dyDescent="0.25">
      <c r="A3" s="61" t="s">
        <v>1</v>
      </c>
      <c r="B3" s="5" t="s">
        <v>56</v>
      </c>
      <c r="C3" s="7" t="s">
        <v>49</v>
      </c>
    </row>
    <row r="4" spans="1:3" x14ac:dyDescent="0.25">
      <c r="A4" s="62">
        <v>2014</v>
      </c>
      <c r="B4" t="s">
        <v>57</v>
      </c>
      <c r="C4" s="22">
        <v>536.20000000000005</v>
      </c>
    </row>
    <row r="5" spans="1:3" x14ac:dyDescent="0.25">
      <c r="A5" s="62">
        <v>2014</v>
      </c>
      <c r="B5" t="s">
        <v>58</v>
      </c>
      <c r="C5" s="22">
        <v>509.4</v>
      </c>
    </row>
    <row r="6" spans="1:3" x14ac:dyDescent="0.25">
      <c r="A6" s="62">
        <v>2014</v>
      </c>
      <c r="B6" t="s">
        <v>59</v>
      </c>
      <c r="C6" s="22">
        <v>99.7</v>
      </c>
    </row>
    <row r="7" spans="1:3" x14ac:dyDescent="0.25">
      <c r="A7" s="62">
        <v>2014</v>
      </c>
      <c r="B7" t="s">
        <v>60</v>
      </c>
      <c r="C7" s="22">
        <v>76.8</v>
      </c>
    </row>
    <row r="8" spans="1:3" x14ac:dyDescent="0.25">
      <c r="A8" s="62">
        <v>2014</v>
      </c>
      <c r="B8" t="s">
        <v>61</v>
      </c>
      <c r="C8" s="22">
        <v>40.9</v>
      </c>
    </row>
    <row r="9" spans="1:3" x14ac:dyDescent="0.25">
      <c r="A9" s="62">
        <v>2015</v>
      </c>
      <c r="B9" t="s">
        <v>57</v>
      </c>
      <c r="C9" s="22">
        <v>502.2</v>
      </c>
    </row>
    <row r="10" spans="1:3" x14ac:dyDescent="0.25">
      <c r="A10" s="62">
        <v>2015</v>
      </c>
      <c r="B10" t="s">
        <v>58</v>
      </c>
      <c r="C10" s="22">
        <v>456.2</v>
      </c>
    </row>
    <row r="11" spans="1:3" x14ac:dyDescent="0.25">
      <c r="A11" s="62">
        <v>2015</v>
      </c>
      <c r="B11" t="s">
        <v>59</v>
      </c>
      <c r="C11" s="22">
        <v>98.7</v>
      </c>
    </row>
    <row r="12" spans="1:3" x14ac:dyDescent="0.25">
      <c r="A12" s="62">
        <v>2015</v>
      </c>
      <c r="B12" t="s">
        <v>60</v>
      </c>
      <c r="C12" s="22">
        <v>74.400000000000006</v>
      </c>
    </row>
    <row r="13" spans="1:3" x14ac:dyDescent="0.25">
      <c r="A13" s="62">
        <v>2015</v>
      </c>
      <c r="B13" t="s">
        <v>61</v>
      </c>
      <c r="C13" s="22">
        <v>37.9</v>
      </c>
    </row>
    <row r="14" spans="1:3" x14ac:dyDescent="0.25">
      <c r="A14" s="62">
        <v>2016</v>
      </c>
      <c r="B14" t="s">
        <v>57</v>
      </c>
      <c r="C14" s="22">
        <v>476.5</v>
      </c>
    </row>
    <row r="15" spans="1:3" x14ac:dyDescent="0.25">
      <c r="A15" s="62">
        <v>2016</v>
      </c>
      <c r="B15" t="s">
        <v>58</v>
      </c>
      <c r="C15" s="22">
        <v>421.5</v>
      </c>
    </row>
    <row r="16" spans="1:3" x14ac:dyDescent="0.25">
      <c r="A16" s="62">
        <v>2016</v>
      </c>
      <c r="B16" t="s">
        <v>59</v>
      </c>
      <c r="C16" s="22">
        <v>95.3</v>
      </c>
    </row>
    <row r="17" spans="1:3" x14ac:dyDescent="0.25">
      <c r="A17" s="62">
        <v>2016</v>
      </c>
      <c r="B17" t="s">
        <v>60</v>
      </c>
      <c r="C17" s="22">
        <v>75.2</v>
      </c>
    </row>
    <row r="18" spans="1:3" x14ac:dyDescent="0.25">
      <c r="A18" s="62">
        <v>2016</v>
      </c>
      <c r="B18" t="s">
        <v>61</v>
      </c>
      <c r="C18" s="22">
        <v>35.799999999999997</v>
      </c>
    </row>
    <row r="19" spans="1:3" x14ac:dyDescent="0.25">
      <c r="A19" s="62">
        <v>2017</v>
      </c>
      <c r="B19" t="s">
        <v>57</v>
      </c>
      <c r="C19" s="22">
        <v>450.2</v>
      </c>
    </row>
    <row r="20" spans="1:3" x14ac:dyDescent="0.25">
      <c r="A20" s="62">
        <v>2017</v>
      </c>
      <c r="B20" t="s">
        <v>58</v>
      </c>
      <c r="C20" s="22">
        <v>381</v>
      </c>
    </row>
    <row r="21" spans="1:3" x14ac:dyDescent="0.25">
      <c r="A21" s="62">
        <v>2017</v>
      </c>
      <c r="B21" t="s">
        <v>59</v>
      </c>
      <c r="C21" s="22">
        <v>91.2</v>
      </c>
    </row>
    <row r="22" spans="1:3" x14ac:dyDescent="0.25">
      <c r="A22" s="62">
        <v>2017</v>
      </c>
      <c r="B22" t="s">
        <v>60</v>
      </c>
      <c r="C22" s="22">
        <v>73.599999999999994</v>
      </c>
    </row>
    <row r="23" spans="1:3" x14ac:dyDescent="0.25">
      <c r="A23" s="62">
        <v>2017</v>
      </c>
      <c r="B23" t="s">
        <v>61</v>
      </c>
      <c r="C23" s="22">
        <v>35</v>
      </c>
    </row>
    <row r="24" spans="1:3" x14ac:dyDescent="0.25">
      <c r="A24" s="62">
        <v>2018</v>
      </c>
      <c r="B24" t="s">
        <v>57</v>
      </c>
      <c r="C24" s="22">
        <v>425</v>
      </c>
    </row>
    <row r="25" spans="1:3" x14ac:dyDescent="0.25">
      <c r="A25" s="62">
        <v>2018</v>
      </c>
      <c r="B25" t="s">
        <v>58</v>
      </c>
      <c r="C25" s="22">
        <v>348.1</v>
      </c>
    </row>
    <row r="26" spans="1:3" x14ac:dyDescent="0.25">
      <c r="A26" s="62">
        <v>2018</v>
      </c>
      <c r="B26" t="s">
        <v>59</v>
      </c>
      <c r="C26" s="22">
        <v>86.1</v>
      </c>
    </row>
    <row r="27" spans="1:3" x14ac:dyDescent="0.25">
      <c r="A27" s="62">
        <v>2018</v>
      </c>
      <c r="B27" t="s">
        <v>60</v>
      </c>
      <c r="C27" s="22">
        <v>73.5</v>
      </c>
    </row>
    <row r="28" spans="1:3" x14ac:dyDescent="0.25">
      <c r="A28" s="62">
        <v>2018</v>
      </c>
      <c r="B28" t="s">
        <v>61</v>
      </c>
      <c r="C28" s="22">
        <v>37.700000000000003</v>
      </c>
    </row>
    <row r="29" spans="1:3" x14ac:dyDescent="0.25">
      <c r="A29" s="62">
        <v>2019</v>
      </c>
      <c r="B29" t="s">
        <v>57</v>
      </c>
      <c r="C29" s="22">
        <v>405.6</v>
      </c>
    </row>
    <row r="30" spans="1:3" x14ac:dyDescent="0.25">
      <c r="A30" s="62">
        <v>2019</v>
      </c>
      <c r="B30" t="s">
        <v>58</v>
      </c>
      <c r="C30" s="22">
        <v>336.8</v>
      </c>
    </row>
    <row r="31" spans="1:3" x14ac:dyDescent="0.25">
      <c r="A31" s="62">
        <v>2019</v>
      </c>
      <c r="B31" t="s">
        <v>59</v>
      </c>
      <c r="C31" s="22">
        <v>83.3</v>
      </c>
    </row>
    <row r="32" spans="1:3" x14ac:dyDescent="0.25">
      <c r="A32" s="62">
        <v>2019</v>
      </c>
      <c r="B32" t="s">
        <v>60</v>
      </c>
      <c r="C32" s="22">
        <v>71.400000000000006</v>
      </c>
    </row>
    <row r="33" spans="1:3" x14ac:dyDescent="0.25">
      <c r="A33" s="62">
        <v>2019</v>
      </c>
      <c r="B33" t="s">
        <v>61</v>
      </c>
      <c r="C33" s="22">
        <v>45.2</v>
      </c>
    </row>
    <row r="34" spans="1:3" x14ac:dyDescent="0.25">
      <c r="A34" s="62">
        <v>2020</v>
      </c>
      <c r="B34" t="s">
        <v>57</v>
      </c>
      <c r="C34" s="22">
        <v>350.4</v>
      </c>
    </row>
    <row r="35" spans="1:3" x14ac:dyDescent="0.25">
      <c r="A35" s="62">
        <v>2020</v>
      </c>
      <c r="B35" t="s">
        <v>58</v>
      </c>
      <c r="C35" s="22">
        <v>298.89999999999998</v>
      </c>
    </row>
    <row r="36" spans="1:3" x14ac:dyDescent="0.25">
      <c r="A36" s="62">
        <v>2020</v>
      </c>
      <c r="B36" t="s">
        <v>59</v>
      </c>
      <c r="C36" s="22">
        <v>68</v>
      </c>
    </row>
    <row r="37" spans="1:3" x14ac:dyDescent="0.25">
      <c r="A37" s="62">
        <v>2020</v>
      </c>
      <c r="B37" t="s">
        <v>60</v>
      </c>
      <c r="C37" s="22">
        <v>53.4</v>
      </c>
    </row>
    <row r="38" spans="1:3" x14ac:dyDescent="0.25">
      <c r="A38" s="62">
        <v>2020</v>
      </c>
      <c r="B38" t="s">
        <v>61</v>
      </c>
      <c r="C38" s="22">
        <v>44.4</v>
      </c>
    </row>
    <row r="39" spans="1:3" x14ac:dyDescent="0.25">
      <c r="A39" s="62">
        <v>2021</v>
      </c>
      <c r="B39" t="s">
        <v>57</v>
      </c>
      <c r="C39" s="22">
        <v>350.9</v>
      </c>
    </row>
    <row r="40" spans="1:3" x14ac:dyDescent="0.25">
      <c r="A40" s="62">
        <v>2021</v>
      </c>
      <c r="B40" t="s">
        <v>58</v>
      </c>
      <c r="C40" s="22">
        <v>294.3</v>
      </c>
    </row>
    <row r="41" spans="1:3" x14ac:dyDescent="0.25">
      <c r="A41" s="62">
        <v>2021</v>
      </c>
      <c r="B41" t="s">
        <v>59</v>
      </c>
      <c r="C41" s="22">
        <v>66.7</v>
      </c>
    </row>
    <row r="42" spans="1:3" x14ac:dyDescent="0.25">
      <c r="A42" s="62">
        <v>2021</v>
      </c>
      <c r="B42" t="s">
        <v>60</v>
      </c>
      <c r="C42" s="22">
        <v>54.5</v>
      </c>
    </row>
    <row r="43" spans="1:3" x14ac:dyDescent="0.25">
      <c r="A43" s="63">
        <v>2021</v>
      </c>
      <c r="B43" s="12" t="s">
        <v>61</v>
      </c>
      <c r="C43" s="23">
        <v>52</v>
      </c>
    </row>
    <row r="45" spans="1:3" x14ac:dyDescent="0.25">
      <c r="A45" s="60" t="s">
        <v>50</v>
      </c>
    </row>
    <row r="47" spans="1:3" x14ac:dyDescent="0.25">
      <c r="A47" s="6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/>
  </sheetViews>
  <sheetFormatPr defaultColWidth="11.42578125" defaultRowHeight="15" x14ac:dyDescent="0.25"/>
  <cols>
    <col min="1" max="1" width="6.7109375" style="60" customWidth="1"/>
    <col min="2" max="2" width="43.7109375" customWidth="1"/>
    <col min="3" max="3" width="27.7109375" customWidth="1"/>
  </cols>
  <sheetData>
    <row r="1" spans="1:3" x14ac:dyDescent="0.25">
      <c r="A1" s="60" t="s">
        <v>62</v>
      </c>
    </row>
    <row r="3" spans="1:3" x14ac:dyDescent="0.25">
      <c r="A3" s="61" t="s">
        <v>1</v>
      </c>
      <c r="B3" s="5" t="s">
        <v>56</v>
      </c>
      <c r="C3" s="7" t="s">
        <v>49</v>
      </c>
    </row>
    <row r="4" spans="1:3" x14ac:dyDescent="0.25">
      <c r="A4" s="62">
        <v>2014</v>
      </c>
      <c r="B4" t="s">
        <v>57</v>
      </c>
      <c r="C4" s="24">
        <v>536.20000000000005</v>
      </c>
    </row>
    <row r="5" spans="1:3" x14ac:dyDescent="0.25">
      <c r="A5" s="62">
        <v>2014</v>
      </c>
      <c r="B5" t="s">
        <v>58</v>
      </c>
      <c r="C5" s="24">
        <v>509.4</v>
      </c>
    </row>
    <row r="6" spans="1:3" x14ac:dyDescent="0.25">
      <c r="A6" s="62">
        <v>2014</v>
      </c>
      <c r="B6" t="s">
        <v>63</v>
      </c>
      <c r="C6" s="24">
        <v>168.6</v>
      </c>
    </row>
    <row r="7" spans="1:3" x14ac:dyDescent="0.25">
      <c r="A7" s="62">
        <v>2014</v>
      </c>
      <c r="B7" t="s">
        <v>59</v>
      </c>
      <c r="C7" s="24">
        <v>99.7</v>
      </c>
    </row>
    <row r="8" spans="1:3" x14ac:dyDescent="0.25">
      <c r="A8" s="62">
        <v>2014</v>
      </c>
      <c r="B8" t="s">
        <v>60</v>
      </c>
      <c r="C8" s="24">
        <v>76.8</v>
      </c>
    </row>
    <row r="9" spans="1:3" x14ac:dyDescent="0.25">
      <c r="A9" s="62">
        <v>2014</v>
      </c>
      <c r="B9" t="s">
        <v>61</v>
      </c>
      <c r="C9" s="24">
        <v>40.9</v>
      </c>
    </row>
    <row r="10" spans="1:3" x14ac:dyDescent="0.25">
      <c r="A10" s="62">
        <v>2015</v>
      </c>
      <c r="B10" t="s">
        <v>57</v>
      </c>
      <c r="C10" s="24">
        <v>502.2</v>
      </c>
    </row>
    <row r="11" spans="1:3" x14ac:dyDescent="0.25">
      <c r="A11" s="62">
        <v>2015</v>
      </c>
      <c r="B11" t="s">
        <v>58</v>
      </c>
      <c r="C11" s="24">
        <v>456.2</v>
      </c>
    </row>
    <row r="12" spans="1:3" x14ac:dyDescent="0.25">
      <c r="A12" s="62">
        <v>2015</v>
      </c>
      <c r="B12" t="s">
        <v>63</v>
      </c>
      <c r="C12" s="24">
        <v>230.6</v>
      </c>
    </row>
    <row r="13" spans="1:3" x14ac:dyDescent="0.25">
      <c r="A13" s="62">
        <v>2015</v>
      </c>
      <c r="B13" t="s">
        <v>59</v>
      </c>
      <c r="C13" s="24">
        <v>98.7</v>
      </c>
    </row>
    <row r="14" spans="1:3" x14ac:dyDescent="0.25">
      <c r="A14" s="62">
        <v>2015</v>
      </c>
      <c r="B14" t="s">
        <v>60</v>
      </c>
      <c r="C14" s="24">
        <v>74.400000000000006</v>
      </c>
    </row>
    <row r="15" spans="1:3" x14ac:dyDescent="0.25">
      <c r="A15" s="62">
        <v>2015</v>
      </c>
      <c r="B15" t="s">
        <v>61</v>
      </c>
      <c r="C15" s="24">
        <v>37.9</v>
      </c>
    </row>
    <row r="16" spans="1:3" x14ac:dyDescent="0.25">
      <c r="A16" s="62">
        <v>2016</v>
      </c>
      <c r="B16" t="s">
        <v>57</v>
      </c>
      <c r="C16" s="24">
        <v>476.5</v>
      </c>
    </row>
    <row r="17" spans="1:3" x14ac:dyDescent="0.25">
      <c r="A17" s="62">
        <v>2016</v>
      </c>
      <c r="B17" t="s">
        <v>58</v>
      </c>
      <c r="C17" s="24">
        <v>421.5</v>
      </c>
    </row>
    <row r="18" spans="1:3" x14ac:dyDescent="0.25">
      <c r="A18" s="62">
        <v>2016</v>
      </c>
      <c r="B18" t="s">
        <v>63</v>
      </c>
      <c r="C18" s="24">
        <v>302.8</v>
      </c>
    </row>
    <row r="19" spans="1:3" x14ac:dyDescent="0.25">
      <c r="A19" s="62">
        <v>2016</v>
      </c>
      <c r="B19" t="s">
        <v>59</v>
      </c>
      <c r="C19" s="24">
        <v>95.3</v>
      </c>
    </row>
    <row r="20" spans="1:3" x14ac:dyDescent="0.25">
      <c r="A20" s="62">
        <v>2016</v>
      </c>
      <c r="B20" t="s">
        <v>60</v>
      </c>
      <c r="C20" s="24">
        <v>75.2</v>
      </c>
    </row>
    <row r="21" spans="1:3" x14ac:dyDescent="0.25">
      <c r="A21" s="62">
        <v>2016</v>
      </c>
      <c r="B21" t="s">
        <v>61</v>
      </c>
      <c r="C21" s="24">
        <v>35.799999999999997</v>
      </c>
    </row>
    <row r="22" spans="1:3" x14ac:dyDescent="0.25">
      <c r="A22" s="62">
        <v>2017</v>
      </c>
      <c r="B22" t="s">
        <v>57</v>
      </c>
      <c r="C22" s="24">
        <v>450.2</v>
      </c>
    </row>
    <row r="23" spans="1:3" x14ac:dyDescent="0.25">
      <c r="A23" s="62">
        <v>2017</v>
      </c>
      <c r="B23" t="s">
        <v>58</v>
      </c>
      <c r="C23" s="24">
        <v>381</v>
      </c>
    </row>
    <row r="24" spans="1:3" x14ac:dyDescent="0.25">
      <c r="A24" s="62">
        <v>2017</v>
      </c>
      <c r="B24" t="s">
        <v>63</v>
      </c>
      <c r="C24" s="24">
        <v>353.8</v>
      </c>
    </row>
    <row r="25" spans="1:3" x14ac:dyDescent="0.25">
      <c r="A25" s="62">
        <v>2017</v>
      </c>
      <c r="B25" t="s">
        <v>59</v>
      </c>
      <c r="C25" s="24">
        <v>91.2</v>
      </c>
    </row>
    <row r="26" spans="1:3" x14ac:dyDescent="0.25">
      <c r="A26" s="62">
        <v>2017</v>
      </c>
      <c r="B26" t="s">
        <v>60</v>
      </c>
      <c r="C26" s="24">
        <v>73.599999999999994</v>
      </c>
    </row>
    <row r="27" spans="1:3" x14ac:dyDescent="0.25">
      <c r="A27" s="62">
        <v>2017</v>
      </c>
      <c r="B27" t="s">
        <v>61</v>
      </c>
      <c r="C27" s="24">
        <v>35</v>
      </c>
    </row>
    <row r="28" spans="1:3" x14ac:dyDescent="0.25">
      <c r="A28" s="62">
        <v>2018</v>
      </c>
      <c r="B28" t="s">
        <v>57</v>
      </c>
      <c r="C28" s="24">
        <v>425</v>
      </c>
    </row>
    <row r="29" spans="1:3" x14ac:dyDescent="0.25">
      <c r="A29" s="62">
        <v>2018</v>
      </c>
      <c r="B29" t="s">
        <v>63</v>
      </c>
      <c r="C29" s="24">
        <v>394.8</v>
      </c>
    </row>
    <row r="30" spans="1:3" x14ac:dyDescent="0.25">
      <c r="A30" s="62">
        <v>2018</v>
      </c>
      <c r="B30" t="s">
        <v>58</v>
      </c>
      <c r="C30" s="24">
        <v>348.1</v>
      </c>
    </row>
    <row r="31" spans="1:3" x14ac:dyDescent="0.25">
      <c r="A31" s="62">
        <v>2018</v>
      </c>
      <c r="B31" t="s">
        <v>59</v>
      </c>
      <c r="C31" s="24">
        <v>86.1</v>
      </c>
    </row>
    <row r="32" spans="1:3" x14ac:dyDescent="0.25">
      <c r="A32" s="62">
        <v>2018</v>
      </c>
      <c r="B32" t="s">
        <v>60</v>
      </c>
      <c r="C32" s="24">
        <v>73.5</v>
      </c>
    </row>
    <row r="33" spans="1:3" x14ac:dyDescent="0.25">
      <c r="A33" s="62">
        <v>2018</v>
      </c>
      <c r="B33" t="s">
        <v>61</v>
      </c>
      <c r="C33" s="24">
        <v>37.700000000000003</v>
      </c>
    </row>
    <row r="34" spans="1:3" x14ac:dyDescent="0.25">
      <c r="A34" s="62">
        <v>2019</v>
      </c>
      <c r="B34" t="s">
        <v>63</v>
      </c>
      <c r="C34" s="24">
        <v>439.6</v>
      </c>
    </row>
    <row r="35" spans="1:3" x14ac:dyDescent="0.25">
      <c r="A35" s="62">
        <v>2019</v>
      </c>
      <c r="B35" t="s">
        <v>57</v>
      </c>
      <c r="C35" s="24">
        <v>405.6</v>
      </c>
    </row>
    <row r="36" spans="1:3" x14ac:dyDescent="0.25">
      <c r="A36" s="62">
        <v>2019</v>
      </c>
      <c r="B36" t="s">
        <v>58</v>
      </c>
      <c r="C36" s="24">
        <v>336.8</v>
      </c>
    </row>
    <row r="37" spans="1:3" x14ac:dyDescent="0.25">
      <c r="A37" s="62">
        <v>2019</v>
      </c>
      <c r="B37" t="s">
        <v>59</v>
      </c>
      <c r="C37" s="24">
        <v>83.3</v>
      </c>
    </row>
    <row r="38" spans="1:3" x14ac:dyDescent="0.25">
      <c r="A38" s="62">
        <v>2019</v>
      </c>
      <c r="B38" t="s">
        <v>60</v>
      </c>
      <c r="C38" s="24">
        <v>71.400000000000006</v>
      </c>
    </row>
    <row r="39" spans="1:3" x14ac:dyDescent="0.25">
      <c r="A39" s="62">
        <v>2019</v>
      </c>
      <c r="B39" t="s">
        <v>61</v>
      </c>
      <c r="C39" s="24">
        <v>45.2</v>
      </c>
    </row>
    <row r="40" spans="1:3" x14ac:dyDescent="0.25">
      <c r="A40" s="62">
        <v>2020</v>
      </c>
      <c r="B40" t="s">
        <v>63</v>
      </c>
      <c r="C40" s="24">
        <v>492</v>
      </c>
    </row>
    <row r="41" spans="1:3" x14ac:dyDescent="0.25">
      <c r="A41" s="62">
        <v>2020</v>
      </c>
      <c r="B41" t="s">
        <v>57</v>
      </c>
      <c r="C41" s="24">
        <v>350.4</v>
      </c>
    </row>
    <row r="42" spans="1:3" x14ac:dyDescent="0.25">
      <c r="A42" s="62">
        <v>2020</v>
      </c>
      <c r="B42" t="s">
        <v>58</v>
      </c>
      <c r="C42" s="24">
        <v>298.89999999999998</v>
      </c>
    </row>
    <row r="43" spans="1:3" x14ac:dyDescent="0.25">
      <c r="A43" s="62">
        <v>2020</v>
      </c>
      <c r="B43" t="s">
        <v>59</v>
      </c>
      <c r="C43" s="24">
        <v>68</v>
      </c>
    </row>
    <row r="44" spans="1:3" x14ac:dyDescent="0.25">
      <c r="A44" s="62">
        <v>2020</v>
      </c>
      <c r="B44" t="s">
        <v>60</v>
      </c>
      <c r="C44" s="24">
        <v>53.4</v>
      </c>
    </row>
    <row r="45" spans="1:3" x14ac:dyDescent="0.25">
      <c r="A45" s="62">
        <v>2020</v>
      </c>
      <c r="B45" t="s">
        <v>61</v>
      </c>
      <c r="C45" s="24">
        <v>44.4</v>
      </c>
    </row>
    <row r="46" spans="1:3" x14ac:dyDescent="0.25">
      <c r="A46" s="62">
        <v>2021</v>
      </c>
      <c r="B46" t="s">
        <v>63</v>
      </c>
      <c r="C46" s="24">
        <v>440.6</v>
      </c>
    </row>
    <row r="47" spans="1:3" x14ac:dyDescent="0.25">
      <c r="A47" s="62">
        <v>2021</v>
      </c>
      <c r="B47" t="s">
        <v>57</v>
      </c>
      <c r="C47" s="24">
        <v>350.9</v>
      </c>
    </row>
    <row r="48" spans="1:3" x14ac:dyDescent="0.25">
      <c r="A48" s="62">
        <v>2021</v>
      </c>
      <c r="B48" t="s">
        <v>58</v>
      </c>
      <c r="C48" s="24">
        <v>294.3</v>
      </c>
    </row>
    <row r="49" spans="1:3" x14ac:dyDescent="0.25">
      <c r="A49" s="62">
        <v>2021</v>
      </c>
      <c r="B49" t="s">
        <v>59</v>
      </c>
      <c r="C49" s="24">
        <v>66.7</v>
      </c>
    </row>
    <row r="50" spans="1:3" x14ac:dyDescent="0.25">
      <c r="A50" s="62">
        <v>2021</v>
      </c>
      <c r="B50" t="s">
        <v>60</v>
      </c>
      <c r="C50" s="24">
        <v>54.5</v>
      </c>
    </row>
    <row r="51" spans="1:3" x14ac:dyDescent="0.25">
      <c r="A51" s="63">
        <v>2021</v>
      </c>
      <c r="B51" s="12" t="s">
        <v>61</v>
      </c>
      <c r="C51" s="25">
        <v>52</v>
      </c>
    </row>
    <row r="53" spans="1:3" x14ac:dyDescent="0.25">
      <c r="A53" s="60" t="s">
        <v>50</v>
      </c>
    </row>
    <row r="55" spans="1:3" x14ac:dyDescent="0.25">
      <c r="A55" s="60" t="s">
        <v>64</v>
      </c>
    </row>
    <row r="57" spans="1:3" x14ac:dyDescent="0.25">
      <c r="A57" s="6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/>
  </sheetViews>
  <sheetFormatPr defaultColWidth="11.42578125" defaultRowHeight="15" x14ac:dyDescent="0.25"/>
  <cols>
    <col min="1" max="1" width="6.7109375" style="60" customWidth="1"/>
    <col min="2" max="2" width="43.7109375" customWidth="1"/>
    <col min="3" max="4" width="27.7109375" customWidth="1"/>
    <col min="5" max="5" width="30.7109375" customWidth="1"/>
  </cols>
  <sheetData>
    <row r="1" spans="1:5" x14ac:dyDescent="0.25">
      <c r="A1" s="60" t="s">
        <v>65</v>
      </c>
    </row>
    <row r="3" spans="1:5" x14ac:dyDescent="0.25">
      <c r="A3" s="61" t="s">
        <v>1</v>
      </c>
      <c r="B3" s="5" t="s">
        <v>56</v>
      </c>
      <c r="C3" s="5" t="s">
        <v>48</v>
      </c>
      <c r="D3" s="5" t="s">
        <v>49</v>
      </c>
      <c r="E3" s="7" t="s">
        <v>66</v>
      </c>
    </row>
    <row r="4" spans="1:5" x14ac:dyDescent="0.25">
      <c r="A4" s="62">
        <v>2014</v>
      </c>
      <c r="B4" t="s">
        <v>67</v>
      </c>
      <c r="C4" s="26">
        <v>195.7</v>
      </c>
      <c r="D4" s="26">
        <v>536.20000000000005</v>
      </c>
      <c r="E4" s="51">
        <v>29.7</v>
      </c>
    </row>
    <row r="5" spans="1:5" x14ac:dyDescent="0.25">
      <c r="A5" s="62">
        <v>2014</v>
      </c>
      <c r="B5" t="s">
        <v>68</v>
      </c>
      <c r="C5" s="26">
        <v>175.5</v>
      </c>
      <c r="D5" s="26">
        <v>509.4</v>
      </c>
      <c r="E5" s="65" t="s">
        <v>195</v>
      </c>
    </row>
    <row r="6" spans="1:5" x14ac:dyDescent="0.25">
      <c r="A6" s="62">
        <v>2014</v>
      </c>
      <c r="B6" t="s">
        <v>69</v>
      </c>
      <c r="C6" s="26">
        <v>71.2</v>
      </c>
      <c r="D6" s="26">
        <v>99.7</v>
      </c>
      <c r="E6" s="65" t="s">
        <v>195</v>
      </c>
    </row>
    <row r="7" spans="1:5" x14ac:dyDescent="0.25">
      <c r="A7" s="62">
        <v>2014</v>
      </c>
      <c r="B7" t="s">
        <v>70</v>
      </c>
      <c r="C7" s="26">
        <v>58.9</v>
      </c>
      <c r="D7" s="26">
        <v>76.8</v>
      </c>
      <c r="E7" s="51">
        <v>113.5</v>
      </c>
    </row>
    <row r="8" spans="1:5" x14ac:dyDescent="0.25">
      <c r="A8" s="62">
        <v>2014</v>
      </c>
      <c r="B8" t="s">
        <v>71</v>
      </c>
      <c r="C8" s="26">
        <v>1.4</v>
      </c>
      <c r="D8" s="26">
        <v>24.6</v>
      </c>
      <c r="E8" s="51">
        <v>2.1</v>
      </c>
    </row>
    <row r="9" spans="1:5" x14ac:dyDescent="0.25">
      <c r="A9" s="62">
        <v>2014</v>
      </c>
      <c r="B9" t="s">
        <v>72</v>
      </c>
      <c r="C9" s="26">
        <v>0.6</v>
      </c>
      <c r="D9" s="26">
        <v>15.4</v>
      </c>
      <c r="E9" s="51">
        <v>6</v>
      </c>
    </row>
    <row r="10" spans="1:5" x14ac:dyDescent="0.25">
      <c r="A10" s="62">
        <v>2014</v>
      </c>
      <c r="B10" t="s">
        <v>73</v>
      </c>
      <c r="C10" s="26">
        <v>0.2</v>
      </c>
      <c r="D10" s="26">
        <v>0.8</v>
      </c>
      <c r="E10" s="51">
        <v>1.2</v>
      </c>
    </row>
    <row r="11" spans="1:5" x14ac:dyDescent="0.25">
      <c r="A11" s="62">
        <v>2014</v>
      </c>
      <c r="B11" t="s">
        <v>61</v>
      </c>
      <c r="C11" s="26">
        <v>0.1</v>
      </c>
      <c r="D11" s="26">
        <v>0.2</v>
      </c>
      <c r="E11" s="51">
        <v>0.3</v>
      </c>
    </row>
    <row r="12" spans="1:5" x14ac:dyDescent="0.25">
      <c r="A12" s="62">
        <v>2014</v>
      </c>
      <c r="B12" t="s">
        <v>74</v>
      </c>
      <c r="C12" s="26">
        <v>348.5</v>
      </c>
      <c r="D12" s="26">
        <v>1263</v>
      </c>
      <c r="E12" s="51">
        <v>152.80000000000001</v>
      </c>
    </row>
    <row r="13" spans="1:5" x14ac:dyDescent="0.25">
      <c r="A13" s="62">
        <v>2015</v>
      </c>
      <c r="B13" t="s">
        <v>67</v>
      </c>
      <c r="C13" s="26">
        <v>190.3</v>
      </c>
      <c r="D13" s="26">
        <v>502.2</v>
      </c>
      <c r="E13" s="51">
        <v>28.6</v>
      </c>
    </row>
    <row r="14" spans="1:5" x14ac:dyDescent="0.25">
      <c r="A14" s="62">
        <v>2015</v>
      </c>
      <c r="B14" t="s">
        <v>68</v>
      </c>
      <c r="C14" s="26">
        <v>168.2</v>
      </c>
      <c r="D14" s="26">
        <v>456.2</v>
      </c>
      <c r="E14" s="65" t="s">
        <v>195</v>
      </c>
    </row>
    <row r="15" spans="1:5" x14ac:dyDescent="0.25">
      <c r="A15" s="62">
        <v>2015</v>
      </c>
      <c r="B15" t="s">
        <v>69</v>
      </c>
      <c r="C15" s="26">
        <v>70.7</v>
      </c>
      <c r="D15" s="26">
        <v>98.7</v>
      </c>
      <c r="E15" s="65" t="s">
        <v>195</v>
      </c>
    </row>
    <row r="16" spans="1:5" x14ac:dyDescent="0.25">
      <c r="A16" s="62">
        <v>2015</v>
      </c>
      <c r="B16" t="s">
        <v>70</v>
      </c>
      <c r="C16" s="26">
        <v>57.4</v>
      </c>
      <c r="D16" s="26">
        <v>74.400000000000006</v>
      </c>
      <c r="E16" s="51">
        <v>115.6</v>
      </c>
    </row>
    <row r="17" spans="1:5" x14ac:dyDescent="0.25">
      <c r="A17" s="62">
        <v>2015</v>
      </c>
      <c r="B17" t="s">
        <v>71</v>
      </c>
      <c r="C17" s="26">
        <v>1.3</v>
      </c>
      <c r="D17" s="26">
        <v>24.1</v>
      </c>
      <c r="E17" s="51">
        <v>2.1</v>
      </c>
    </row>
    <row r="18" spans="1:5" x14ac:dyDescent="0.25">
      <c r="A18" s="62">
        <v>2015</v>
      </c>
      <c r="B18" t="s">
        <v>72</v>
      </c>
      <c r="C18" s="26">
        <v>0.5</v>
      </c>
      <c r="D18" s="26">
        <v>12.9</v>
      </c>
      <c r="E18" s="51">
        <v>6.4</v>
      </c>
    </row>
    <row r="19" spans="1:5" x14ac:dyDescent="0.25">
      <c r="A19" s="62">
        <v>2015</v>
      </c>
      <c r="B19" t="s">
        <v>73</v>
      </c>
      <c r="C19" s="26">
        <v>0.3</v>
      </c>
      <c r="D19" s="26">
        <v>0.9</v>
      </c>
      <c r="E19" s="51">
        <v>1.3</v>
      </c>
    </row>
    <row r="20" spans="1:5" x14ac:dyDescent="0.25">
      <c r="A20" s="62">
        <v>2015</v>
      </c>
      <c r="B20" t="s">
        <v>61</v>
      </c>
      <c r="C20" s="26">
        <v>0.1</v>
      </c>
      <c r="D20" s="26">
        <v>0.1</v>
      </c>
      <c r="E20" s="51">
        <v>0.1</v>
      </c>
    </row>
    <row r="21" spans="1:5" x14ac:dyDescent="0.25">
      <c r="A21" s="62">
        <v>2015</v>
      </c>
      <c r="B21" t="s">
        <v>74</v>
      </c>
      <c r="C21" s="26">
        <v>340.3</v>
      </c>
      <c r="D21" s="26">
        <v>1169.4000000000001</v>
      </c>
      <c r="E21" s="51">
        <v>154.1</v>
      </c>
    </row>
    <row r="22" spans="1:5" x14ac:dyDescent="0.25">
      <c r="A22" s="62">
        <v>2016</v>
      </c>
      <c r="B22" t="s">
        <v>67</v>
      </c>
      <c r="C22" s="26">
        <v>182.7</v>
      </c>
      <c r="D22" s="26">
        <v>476.5</v>
      </c>
      <c r="E22" s="51">
        <v>27.7</v>
      </c>
    </row>
    <row r="23" spans="1:5" x14ac:dyDescent="0.25">
      <c r="A23" s="62">
        <v>2016</v>
      </c>
      <c r="B23" t="s">
        <v>68</v>
      </c>
      <c r="C23" s="26">
        <v>160.30000000000001</v>
      </c>
      <c r="D23" s="26">
        <v>421.5</v>
      </c>
      <c r="E23" s="65" t="s">
        <v>195</v>
      </c>
    </row>
    <row r="24" spans="1:5" x14ac:dyDescent="0.25">
      <c r="A24" s="62">
        <v>2016</v>
      </c>
      <c r="B24" t="s">
        <v>69</v>
      </c>
      <c r="C24" s="26">
        <v>68.900000000000006</v>
      </c>
      <c r="D24" s="26">
        <v>95.3</v>
      </c>
      <c r="E24" s="65" t="s">
        <v>195</v>
      </c>
    </row>
    <row r="25" spans="1:5" x14ac:dyDescent="0.25">
      <c r="A25" s="62">
        <v>2016</v>
      </c>
      <c r="B25" t="s">
        <v>70</v>
      </c>
      <c r="C25" s="26">
        <v>57.5</v>
      </c>
      <c r="D25" s="26">
        <v>75.2</v>
      </c>
      <c r="E25" s="51">
        <v>121.5</v>
      </c>
    </row>
    <row r="26" spans="1:5" x14ac:dyDescent="0.25">
      <c r="A26" s="62">
        <v>2016</v>
      </c>
      <c r="B26" t="s">
        <v>71</v>
      </c>
      <c r="C26" s="26">
        <v>1.4</v>
      </c>
      <c r="D26" s="26">
        <v>21.8</v>
      </c>
      <c r="E26" s="51">
        <v>2.1</v>
      </c>
    </row>
    <row r="27" spans="1:5" x14ac:dyDescent="0.25">
      <c r="A27" s="62">
        <v>2016</v>
      </c>
      <c r="B27" t="s">
        <v>72</v>
      </c>
      <c r="C27" s="26">
        <v>0.5</v>
      </c>
      <c r="D27" s="26">
        <v>12.9</v>
      </c>
      <c r="E27" s="51">
        <v>6.5</v>
      </c>
    </row>
    <row r="28" spans="1:5" x14ac:dyDescent="0.25">
      <c r="A28" s="62">
        <v>2016</v>
      </c>
      <c r="B28" t="s">
        <v>73</v>
      </c>
      <c r="C28" s="26">
        <v>0.3</v>
      </c>
      <c r="D28" s="26">
        <v>1</v>
      </c>
      <c r="E28" s="51">
        <v>1.6</v>
      </c>
    </row>
    <row r="29" spans="1:5" x14ac:dyDescent="0.25">
      <c r="A29" s="62">
        <v>2016</v>
      </c>
      <c r="B29" t="s">
        <v>61</v>
      </c>
      <c r="C29" s="26">
        <v>0.1</v>
      </c>
      <c r="D29" s="26">
        <v>0.1</v>
      </c>
      <c r="E29" s="51">
        <v>0.1</v>
      </c>
    </row>
    <row r="30" spans="1:5" x14ac:dyDescent="0.25">
      <c r="A30" s="62">
        <v>2016</v>
      </c>
      <c r="B30" t="s">
        <v>74</v>
      </c>
      <c r="C30" s="26">
        <v>329.9</v>
      </c>
      <c r="D30" s="26">
        <v>1104.4000000000001</v>
      </c>
      <c r="E30" s="51">
        <v>159.6</v>
      </c>
    </row>
    <row r="31" spans="1:5" x14ac:dyDescent="0.25">
      <c r="A31" s="62">
        <v>2017</v>
      </c>
      <c r="B31" t="s">
        <v>67</v>
      </c>
      <c r="C31" s="26">
        <v>175.7</v>
      </c>
      <c r="D31" s="26">
        <v>450.2</v>
      </c>
      <c r="E31" s="51">
        <v>27.7</v>
      </c>
    </row>
    <row r="32" spans="1:5" x14ac:dyDescent="0.25">
      <c r="A32" s="62">
        <v>2017</v>
      </c>
      <c r="B32" t="s">
        <v>68</v>
      </c>
      <c r="C32" s="26">
        <v>150.6</v>
      </c>
      <c r="D32" s="26">
        <v>381</v>
      </c>
      <c r="E32" s="65" t="s">
        <v>195</v>
      </c>
    </row>
    <row r="33" spans="1:5" x14ac:dyDescent="0.25">
      <c r="A33" s="62">
        <v>2017</v>
      </c>
      <c r="B33" t="s">
        <v>69</v>
      </c>
      <c r="C33" s="26">
        <v>66.8</v>
      </c>
      <c r="D33" s="26">
        <v>91.2</v>
      </c>
      <c r="E33" s="65" t="s">
        <v>195</v>
      </c>
    </row>
    <row r="34" spans="1:5" x14ac:dyDescent="0.25">
      <c r="A34" s="62">
        <v>2017</v>
      </c>
      <c r="B34" t="s">
        <v>70</v>
      </c>
      <c r="C34" s="26">
        <v>56.6</v>
      </c>
      <c r="D34" s="26">
        <v>73.599999999999994</v>
      </c>
      <c r="E34" s="51">
        <v>119.8</v>
      </c>
    </row>
    <row r="35" spans="1:5" x14ac:dyDescent="0.25">
      <c r="A35" s="62">
        <v>2017</v>
      </c>
      <c r="B35" t="s">
        <v>71</v>
      </c>
      <c r="C35" s="26">
        <v>1.4</v>
      </c>
      <c r="D35" s="26">
        <v>22</v>
      </c>
      <c r="E35" s="51">
        <v>2.1</v>
      </c>
    </row>
    <row r="36" spans="1:5" x14ac:dyDescent="0.25">
      <c r="A36" s="62">
        <v>2017</v>
      </c>
      <c r="B36" t="s">
        <v>72</v>
      </c>
      <c r="C36" s="26">
        <v>0.6</v>
      </c>
      <c r="D36" s="26">
        <v>11.9</v>
      </c>
      <c r="E36" s="51">
        <v>6.4</v>
      </c>
    </row>
    <row r="37" spans="1:5" x14ac:dyDescent="0.25">
      <c r="A37" s="62">
        <v>2017</v>
      </c>
      <c r="B37" t="s">
        <v>73</v>
      </c>
      <c r="C37" s="26">
        <v>0.3</v>
      </c>
      <c r="D37" s="26">
        <v>0.7</v>
      </c>
      <c r="E37" s="51">
        <v>1.6</v>
      </c>
    </row>
    <row r="38" spans="1:5" x14ac:dyDescent="0.25">
      <c r="A38" s="62">
        <v>2017</v>
      </c>
      <c r="B38" t="s">
        <v>61</v>
      </c>
      <c r="C38" s="26">
        <v>0.1</v>
      </c>
      <c r="D38" s="26">
        <v>0.2</v>
      </c>
      <c r="E38" s="51">
        <v>0.1</v>
      </c>
    </row>
    <row r="39" spans="1:5" x14ac:dyDescent="0.25">
      <c r="A39" s="62">
        <v>2017</v>
      </c>
      <c r="B39" t="s">
        <v>74</v>
      </c>
      <c r="C39" s="26">
        <v>319.60000000000002</v>
      </c>
      <c r="D39" s="26">
        <v>1030.9000000000001</v>
      </c>
      <c r="E39" s="51">
        <v>157.9</v>
      </c>
    </row>
    <row r="40" spans="1:5" x14ac:dyDescent="0.25">
      <c r="A40" s="62">
        <v>2018</v>
      </c>
      <c r="B40" t="s">
        <v>67</v>
      </c>
      <c r="C40" s="26">
        <v>168.5</v>
      </c>
      <c r="D40" s="26">
        <v>425</v>
      </c>
      <c r="E40" s="51">
        <v>28.7</v>
      </c>
    </row>
    <row r="41" spans="1:5" x14ac:dyDescent="0.25">
      <c r="A41" s="62">
        <v>2018</v>
      </c>
      <c r="B41" t="s">
        <v>68</v>
      </c>
      <c r="C41" s="26">
        <v>142.9</v>
      </c>
      <c r="D41" s="26">
        <v>348.1</v>
      </c>
      <c r="E41" s="65" t="s">
        <v>195</v>
      </c>
    </row>
    <row r="42" spans="1:5" x14ac:dyDescent="0.25">
      <c r="A42" s="62">
        <v>2018</v>
      </c>
      <c r="B42" t="s">
        <v>69</v>
      </c>
      <c r="C42" s="26">
        <v>63.6</v>
      </c>
      <c r="D42" s="26">
        <v>86.1</v>
      </c>
      <c r="E42" s="65" t="s">
        <v>195</v>
      </c>
    </row>
    <row r="43" spans="1:5" x14ac:dyDescent="0.25">
      <c r="A43" s="62">
        <v>2018</v>
      </c>
      <c r="B43" t="s">
        <v>70</v>
      </c>
      <c r="C43" s="26">
        <v>56</v>
      </c>
      <c r="D43" s="26">
        <v>73.5</v>
      </c>
      <c r="E43" s="51">
        <v>130.69999999999999</v>
      </c>
    </row>
    <row r="44" spans="1:5" x14ac:dyDescent="0.25">
      <c r="A44" s="62">
        <v>2018</v>
      </c>
      <c r="B44" t="s">
        <v>71</v>
      </c>
      <c r="C44" s="26">
        <v>1.6</v>
      </c>
      <c r="D44" s="26">
        <v>25.6</v>
      </c>
      <c r="E44" s="51">
        <v>2.2000000000000002</v>
      </c>
    </row>
    <row r="45" spans="1:5" x14ac:dyDescent="0.25">
      <c r="A45" s="62">
        <v>2018</v>
      </c>
      <c r="B45" t="s">
        <v>72</v>
      </c>
      <c r="C45" s="26">
        <v>0.5</v>
      </c>
      <c r="D45" s="26">
        <v>10.6</v>
      </c>
      <c r="E45" s="51">
        <v>6.7</v>
      </c>
    </row>
    <row r="46" spans="1:5" x14ac:dyDescent="0.25">
      <c r="A46" s="62">
        <v>2018</v>
      </c>
      <c r="B46" t="s">
        <v>73</v>
      </c>
      <c r="C46" s="26">
        <v>0.3</v>
      </c>
      <c r="D46" s="26">
        <v>1.1000000000000001</v>
      </c>
      <c r="E46" s="51">
        <v>1.7</v>
      </c>
    </row>
    <row r="47" spans="1:5" x14ac:dyDescent="0.25">
      <c r="A47" s="62">
        <v>2018</v>
      </c>
      <c r="B47" t="s">
        <v>61</v>
      </c>
      <c r="C47" s="26">
        <v>0.2</v>
      </c>
      <c r="D47" s="26">
        <v>0.3</v>
      </c>
      <c r="E47" s="51">
        <v>0.2</v>
      </c>
    </row>
    <row r="48" spans="1:5" x14ac:dyDescent="0.25">
      <c r="A48" s="62">
        <v>2018</v>
      </c>
      <c r="B48" t="s">
        <v>74</v>
      </c>
      <c r="C48" s="26">
        <v>308.7</v>
      </c>
      <c r="D48" s="26">
        <v>970.4</v>
      </c>
      <c r="E48" s="51">
        <v>170.2</v>
      </c>
    </row>
    <row r="49" spans="1:5" x14ac:dyDescent="0.25">
      <c r="A49" s="62">
        <v>2019</v>
      </c>
      <c r="B49" t="s">
        <v>67</v>
      </c>
      <c r="C49" s="26">
        <v>161.6</v>
      </c>
      <c r="D49" s="26">
        <v>405.6</v>
      </c>
      <c r="E49" s="51">
        <v>30.6</v>
      </c>
    </row>
    <row r="50" spans="1:5" x14ac:dyDescent="0.25">
      <c r="A50" s="62">
        <v>2019</v>
      </c>
      <c r="B50" t="s">
        <v>68</v>
      </c>
      <c r="C50" s="26">
        <v>141.19999999999999</v>
      </c>
      <c r="D50" s="26">
        <v>336.8</v>
      </c>
      <c r="E50" s="65" t="s">
        <v>195</v>
      </c>
    </row>
    <row r="51" spans="1:5" x14ac:dyDescent="0.25">
      <c r="A51" s="62">
        <v>2019</v>
      </c>
      <c r="B51" t="s">
        <v>69</v>
      </c>
      <c r="C51" s="26">
        <v>62.5</v>
      </c>
      <c r="D51" s="26">
        <v>83.3</v>
      </c>
      <c r="E51" s="65" t="s">
        <v>195</v>
      </c>
    </row>
    <row r="52" spans="1:5" x14ac:dyDescent="0.25">
      <c r="A52" s="62">
        <v>2019</v>
      </c>
      <c r="B52" t="s">
        <v>70</v>
      </c>
      <c r="C52" s="26">
        <v>54</v>
      </c>
      <c r="D52" s="26">
        <v>71.400000000000006</v>
      </c>
      <c r="E52" s="51">
        <v>132</v>
      </c>
    </row>
    <row r="53" spans="1:5" x14ac:dyDescent="0.25">
      <c r="A53" s="62">
        <v>2019</v>
      </c>
      <c r="B53" t="s">
        <v>71</v>
      </c>
      <c r="C53" s="26">
        <v>1.7</v>
      </c>
      <c r="D53" s="26">
        <v>31.3</v>
      </c>
      <c r="E53" s="51">
        <v>2.9</v>
      </c>
    </row>
    <row r="54" spans="1:5" x14ac:dyDescent="0.25">
      <c r="A54" s="62">
        <v>2019</v>
      </c>
      <c r="B54" t="s">
        <v>72</v>
      </c>
      <c r="C54" s="26">
        <v>0.6</v>
      </c>
      <c r="D54" s="26">
        <v>12.3</v>
      </c>
      <c r="E54" s="51">
        <v>8</v>
      </c>
    </row>
    <row r="55" spans="1:5" x14ac:dyDescent="0.25">
      <c r="A55" s="62">
        <v>2019</v>
      </c>
      <c r="B55" t="s">
        <v>73</v>
      </c>
      <c r="C55" s="26">
        <v>0.4</v>
      </c>
      <c r="D55" s="26">
        <v>1.2</v>
      </c>
      <c r="E55" s="51">
        <v>2</v>
      </c>
    </row>
    <row r="56" spans="1:5" x14ac:dyDescent="0.25">
      <c r="A56" s="62">
        <v>2019</v>
      </c>
      <c r="B56" t="s">
        <v>61</v>
      </c>
      <c r="C56" s="26">
        <v>0.2</v>
      </c>
      <c r="D56" s="26">
        <v>0.4</v>
      </c>
      <c r="E56" s="51">
        <v>0.2</v>
      </c>
    </row>
    <row r="57" spans="1:5" x14ac:dyDescent="0.25">
      <c r="A57" s="62">
        <v>2019</v>
      </c>
      <c r="B57" t="s">
        <v>74</v>
      </c>
      <c r="C57" s="26">
        <v>301.89999999999998</v>
      </c>
      <c r="D57" s="26">
        <v>942.1</v>
      </c>
      <c r="E57" s="51">
        <v>175.8</v>
      </c>
    </row>
    <row r="58" spans="1:5" x14ac:dyDescent="0.25">
      <c r="A58" s="62">
        <v>2020</v>
      </c>
      <c r="B58" t="s">
        <v>67</v>
      </c>
      <c r="C58" s="26">
        <v>140.6</v>
      </c>
      <c r="D58" s="26">
        <v>350.4</v>
      </c>
      <c r="E58" s="51">
        <v>27.6</v>
      </c>
    </row>
    <row r="59" spans="1:5" x14ac:dyDescent="0.25">
      <c r="A59" s="62">
        <v>2020</v>
      </c>
      <c r="B59" t="s">
        <v>68</v>
      </c>
      <c r="C59" s="26">
        <v>128.4</v>
      </c>
      <c r="D59" s="26">
        <v>298.89999999999998</v>
      </c>
      <c r="E59" s="65" t="s">
        <v>195</v>
      </c>
    </row>
    <row r="60" spans="1:5" x14ac:dyDescent="0.25">
      <c r="A60" s="62">
        <v>2020</v>
      </c>
      <c r="B60" t="s">
        <v>69</v>
      </c>
      <c r="C60" s="26">
        <v>52.3</v>
      </c>
      <c r="D60" s="26">
        <v>68</v>
      </c>
      <c r="E60" s="65" t="s">
        <v>195</v>
      </c>
    </row>
    <row r="61" spans="1:5" x14ac:dyDescent="0.25">
      <c r="A61" s="62">
        <v>2020</v>
      </c>
      <c r="B61" t="s">
        <v>70</v>
      </c>
      <c r="C61" s="26">
        <v>40.700000000000003</v>
      </c>
      <c r="D61" s="26">
        <v>53.4</v>
      </c>
      <c r="E61" s="51">
        <v>95.8</v>
      </c>
    </row>
    <row r="62" spans="1:5" x14ac:dyDescent="0.25">
      <c r="A62" s="62">
        <v>2020</v>
      </c>
      <c r="B62" t="s">
        <v>71</v>
      </c>
      <c r="C62" s="26">
        <v>1.5</v>
      </c>
      <c r="D62" s="26">
        <v>28.6</v>
      </c>
      <c r="E62" s="51">
        <v>2.7</v>
      </c>
    </row>
    <row r="63" spans="1:5" x14ac:dyDescent="0.25">
      <c r="A63" s="62">
        <v>2020</v>
      </c>
      <c r="B63" t="s">
        <v>72</v>
      </c>
      <c r="C63" s="26">
        <v>0.6</v>
      </c>
      <c r="D63" s="26">
        <v>13.5</v>
      </c>
      <c r="E63" s="51">
        <v>9.1999999999999993</v>
      </c>
    </row>
    <row r="64" spans="1:5" x14ac:dyDescent="0.25">
      <c r="A64" s="62">
        <v>2020</v>
      </c>
      <c r="B64" t="s">
        <v>73</v>
      </c>
      <c r="C64" s="26">
        <v>0.4</v>
      </c>
      <c r="D64" s="26">
        <v>1.4</v>
      </c>
      <c r="E64" s="51">
        <v>2.1</v>
      </c>
    </row>
    <row r="65" spans="1:5" x14ac:dyDescent="0.25">
      <c r="A65" s="62">
        <v>2020</v>
      </c>
      <c r="B65" t="s">
        <v>61</v>
      </c>
      <c r="C65" s="26">
        <v>0.5</v>
      </c>
      <c r="D65" s="26">
        <v>0.8</v>
      </c>
      <c r="E65" s="51">
        <v>0.2</v>
      </c>
    </row>
    <row r="66" spans="1:5" x14ac:dyDescent="0.25">
      <c r="A66" s="62">
        <v>2020</v>
      </c>
      <c r="B66" t="s">
        <v>74</v>
      </c>
      <c r="C66" s="26">
        <v>270</v>
      </c>
      <c r="D66" s="26">
        <v>815.1</v>
      </c>
      <c r="E66" s="51">
        <v>137.6</v>
      </c>
    </row>
    <row r="67" spans="1:5" x14ac:dyDescent="0.25">
      <c r="A67" s="62">
        <v>2021</v>
      </c>
      <c r="B67" t="s">
        <v>67</v>
      </c>
      <c r="C67" s="26">
        <v>136.6</v>
      </c>
      <c r="D67" s="26">
        <v>350.9</v>
      </c>
      <c r="E67" s="51">
        <v>33.1</v>
      </c>
    </row>
    <row r="68" spans="1:5" x14ac:dyDescent="0.25">
      <c r="A68" s="62">
        <v>2021</v>
      </c>
      <c r="B68" t="s">
        <v>68</v>
      </c>
      <c r="C68" s="26">
        <v>129.69999999999999</v>
      </c>
      <c r="D68" s="26">
        <v>294.3</v>
      </c>
      <c r="E68" s="65" t="s">
        <v>195</v>
      </c>
    </row>
    <row r="69" spans="1:5" x14ac:dyDescent="0.25">
      <c r="A69" s="62">
        <v>2021</v>
      </c>
      <c r="B69" t="s">
        <v>69</v>
      </c>
      <c r="C69" s="26">
        <v>51.3</v>
      </c>
      <c r="D69" s="26">
        <v>66.7</v>
      </c>
      <c r="E69" s="65" t="s">
        <v>195</v>
      </c>
    </row>
    <row r="70" spans="1:5" x14ac:dyDescent="0.25">
      <c r="A70" s="62">
        <v>2021</v>
      </c>
      <c r="B70" t="s">
        <v>70</v>
      </c>
      <c r="C70" s="26">
        <v>41.4</v>
      </c>
      <c r="D70" s="26">
        <v>54.5</v>
      </c>
      <c r="E70" s="51">
        <v>116.9</v>
      </c>
    </row>
    <row r="71" spans="1:5" x14ac:dyDescent="0.25">
      <c r="A71" s="62">
        <v>2021</v>
      </c>
      <c r="B71" t="s">
        <v>71</v>
      </c>
      <c r="C71" s="26">
        <v>1.6</v>
      </c>
      <c r="D71" s="26">
        <v>35.200000000000003</v>
      </c>
      <c r="E71" s="51">
        <v>3.5</v>
      </c>
    </row>
    <row r="72" spans="1:5" x14ac:dyDescent="0.25">
      <c r="A72" s="62">
        <v>2021</v>
      </c>
      <c r="B72" t="s">
        <v>72</v>
      </c>
      <c r="C72" s="26">
        <v>0.6</v>
      </c>
      <c r="D72" s="26">
        <v>12.8</v>
      </c>
      <c r="E72" s="51">
        <v>10.5</v>
      </c>
    </row>
    <row r="73" spans="1:5" x14ac:dyDescent="0.25">
      <c r="A73" s="62">
        <v>2021</v>
      </c>
      <c r="B73" t="s">
        <v>73</v>
      </c>
      <c r="C73" s="26">
        <v>0.6</v>
      </c>
      <c r="D73" s="26">
        <v>2.2000000000000002</v>
      </c>
      <c r="E73" s="51">
        <v>2.6</v>
      </c>
    </row>
    <row r="74" spans="1:5" x14ac:dyDescent="0.25">
      <c r="A74" s="62">
        <v>2021</v>
      </c>
      <c r="B74" t="s">
        <v>61</v>
      </c>
      <c r="C74" s="26">
        <v>1.2</v>
      </c>
      <c r="D74" s="26">
        <v>1.7</v>
      </c>
      <c r="E74" s="51">
        <v>0.5</v>
      </c>
    </row>
    <row r="75" spans="1:5" x14ac:dyDescent="0.25">
      <c r="A75" s="63">
        <v>2021</v>
      </c>
      <c r="B75" s="12" t="s">
        <v>74</v>
      </c>
      <c r="C75" s="27">
        <v>265.5</v>
      </c>
      <c r="D75" s="27">
        <v>818.2</v>
      </c>
      <c r="E75" s="53">
        <v>167.2</v>
      </c>
    </row>
    <row r="77" spans="1:5" x14ac:dyDescent="0.25">
      <c r="A77" s="60" t="s">
        <v>50</v>
      </c>
    </row>
    <row r="79" spans="1:5" x14ac:dyDescent="0.25">
      <c r="A79" s="60" t="s">
        <v>75</v>
      </c>
    </row>
    <row r="80" spans="1:5" x14ac:dyDescent="0.25">
      <c r="A80" s="60" t="s">
        <v>54</v>
      </c>
    </row>
    <row r="82" spans="1:1" x14ac:dyDescent="0.25">
      <c r="A82" s="6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treści</vt:lpstr>
      <vt:lpstr>Wykres 1.1</vt:lpstr>
      <vt:lpstr>Wykres 1.2b</vt:lpstr>
      <vt:lpstr>Wykres 1.2a</vt:lpstr>
      <vt:lpstr>Wykres 2.1</vt:lpstr>
      <vt:lpstr>Wykres 2.2</vt:lpstr>
      <vt:lpstr>Wykres 2.3</vt:lpstr>
      <vt:lpstr>Wykres 2.4</vt:lpstr>
      <vt:lpstr>Tabela 2.1</vt:lpstr>
      <vt:lpstr>Tabela 2.1a</vt:lpstr>
      <vt:lpstr>Tabela 2.1b</vt:lpstr>
      <vt:lpstr>Tabela 2.2</vt:lpstr>
      <vt:lpstr>Tabela 2.3</vt:lpstr>
      <vt:lpstr>Wykres 3.1</vt:lpstr>
      <vt:lpstr>Wykres 3.2</vt:lpstr>
      <vt:lpstr>Wykres 3.3</vt:lpstr>
      <vt:lpstr>Tabela 3.1</vt:lpstr>
      <vt:lpstr>Wykres 3.4</vt:lpstr>
      <vt:lpstr>Tabela 3.2</vt:lpstr>
      <vt:lpstr>Tabela 3.3</vt:lpstr>
      <vt:lpstr>Tabela 3.4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2023-01-10T10:05:38Z</dcterms:created>
  <dcterms:modified xsi:type="dcterms:W3CDTF">2023-01-10T10:11:41Z</dcterms:modified>
</cp:coreProperties>
</file>